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autoCompressPictures="0" defaultThemeVersion="166925"/>
  <mc:AlternateContent xmlns:mc="http://schemas.openxmlformats.org/markup-compatibility/2006">
    <mc:Choice Requires="x15">
      <x15ac:absPath xmlns:x15ac="http://schemas.microsoft.com/office/spreadsheetml/2010/11/ac" url="https://creagov-my.sharepoint.com/personal/giampiero_mazzocchi_crea_gov_it/Documents/CREA/Piano Strategico Nazionale - PSN/Prioritizzazione/"/>
    </mc:Choice>
  </mc:AlternateContent>
  <xr:revisionPtr revIDLastSave="727" documentId="13_ncr:1_{F6CF6A0F-B46C-5B4D-A861-0FD9F87D2CC6}" xr6:coauthVersionLast="46" xr6:coauthVersionMax="46" xr10:uidLastSave="{CA1E1814-E9F0-4291-8134-90A9568B2AC3}"/>
  <bookViews>
    <workbookView xWindow="-108" yWindow="-108" windowWidth="23256" windowHeight="12576" tabRatio="632" activeTab="4" xr2:uid="{00000000-000D-0000-FFFF-FFFF00000000}"/>
  </bookViews>
  <sheets>
    <sheet name="OG1" sheetId="2" r:id="rId1"/>
    <sheet name="OG2" sheetId="4" r:id="rId2"/>
    <sheet name="OG3" sheetId="5" r:id="rId3"/>
    <sheet name="AKIS" sheetId="6" r:id="rId4"/>
    <sheet name="Grafici" sheetId="3" r:id="rId5"/>
  </sheets>
  <definedNames>
    <definedName name="_xlnm._FilterDatabase" localSheetId="3" hidden="1">AKIS!$A$10:$Y$16</definedName>
    <definedName name="_xlnm._FilterDatabase" localSheetId="0" hidden="1">'OG1'!$A$10:$Y$21</definedName>
    <definedName name="_xlnm._FilterDatabase" localSheetId="1" hidden="1">'OG2'!$A$10:$Y$24</definedName>
    <definedName name="_xlnm._FilterDatabase" localSheetId="2" hidden="1">'OG3'!$A$10:$Y$24</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48" i="3" l="1"/>
  <c r="C51" i="3"/>
  <c r="C52" i="3"/>
  <c r="C47" i="3"/>
  <c r="C39" i="3"/>
  <c r="C40" i="3"/>
  <c r="C41" i="3"/>
  <c r="C42" i="3"/>
  <c r="C43" i="3"/>
  <c r="C44" i="3"/>
  <c r="C45" i="3"/>
  <c r="C46" i="3"/>
  <c r="C33" i="3"/>
  <c r="C23" i="3"/>
  <c r="C24" i="3"/>
  <c r="C25" i="3"/>
  <c r="C26" i="3"/>
  <c r="C27" i="3"/>
  <c r="C28" i="3"/>
  <c r="C29" i="3"/>
  <c r="C30" i="3"/>
  <c r="C31" i="3"/>
  <c r="C32" i="3"/>
  <c r="C17" i="3"/>
  <c r="C9" i="3"/>
  <c r="C10" i="3"/>
  <c r="C11" i="3"/>
  <c r="C12" i="3"/>
  <c r="C13" i="3"/>
  <c r="C14" i="3"/>
  <c r="C15" i="3"/>
  <c r="C3" i="3"/>
  <c r="G6" i="4"/>
  <c r="D30" i="3"/>
  <c r="E30" i="3"/>
  <c r="F30" i="3"/>
  <c r="D31" i="3"/>
  <c r="E31" i="3"/>
  <c r="F31" i="3"/>
  <c r="D32" i="3"/>
  <c r="E32" i="3"/>
  <c r="F32" i="3"/>
  <c r="E14" i="3"/>
  <c r="F14" i="3"/>
  <c r="E15" i="3"/>
  <c r="F15" i="3"/>
  <c r="E16" i="3"/>
  <c r="F16" i="3"/>
  <c r="D14" i="3"/>
  <c r="D15" i="3"/>
  <c r="D16" i="3"/>
  <c r="F18" i="3" l="1"/>
  <c r="F19" i="3"/>
  <c r="F20" i="3"/>
  <c r="F21" i="3"/>
  <c r="F22" i="3"/>
  <c r="F23" i="3"/>
  <c r="F24" i="3"/>
  <c r="F25" i="3"/>
  <c r="F26" i="3"/>
  <c r="F27" i="3"/>
  <c r="F28" i="3"/>
  <c r="F29" i="3"/>
  <c r="F17" i="3"/>
  <c r="D7" i="2"/>
  <c r="X24" i="2"/>
  <c r="C16" i="3" s="1"/>
  <c r="X23" i="2"/>
  <c r="X22" i="2"/>
  <c r="X21" i="2"/>
  <c r="X26" i="4"/>
  <c r="X24" i="4"/>
  <c r="U7" i="4"/>
  <c r="U6" i="4"/>
  <c r="U5" i="4"/>
  <c r="R7" i="4"/>
  <c r="R6" i="4"/>
  <c r="R5" i="4"/>
  <c r="N7" i="4"/>
  <c r="N6" i="4"/>
  <c r="N5" i="4"/>
  <c r="K7" i="4"/>
  <c r="K6" i="4"/>
  <c r="K5" i="4"/>
  <c r="G7" i="4"/>
  <c r="G5" i="4"/>
  <c r="D7" i="4"/>
  <c r="D6" i="4"/>
  <c r="D5" i="4"/>
  <c r="U7" i="2"/>
  <c r="U6" i="2"/>
  <c r="U5" i="2"/>
  <c r="R7" i="2"/>
  <c r="R6" i="2"/>
  <c r="R5" i="2"/>
  <c r="N7" i="2"/>
  <c r="N6" i="2"/>
  <c r="N5" i="2"/>
  <c r="K7" i="2"/>
  <c r="K6" i="2"/>
  <c r="K5" i="2"/>
  <c r="G7" i="2"/>
  <c r="G6" i="2"/>
  <c r="G5" i="2"/>
  <c r="D6" i="2"/>
  <c r="D5" i="2"/>
  <c r="F48" i="3"/>
  <c r="F49" i="3"/>
  <c r="F50" i="3"/>
  <c r="F51" i="3"/>
  <c r="F52" i="3"/>
  <c r="F47" i="3"/>
  <c r="E48" i="3"/>
  <c r="E49" i="3"/>
  <c r="E50" i="3"/>
  <c r="E51" i="3"/>
  <c r="E52" i="3"/>
  <c r="E47" i="3"/>
  <c r="D48" i="3"/>
  <c r="D49" i="3"/>
  <c r="D50" i="3"/>
  <c r="D51" i="3"/>
  <c r="D52" i="3"/>
  <c r="D47" i="3"/>
  <c r="F34" i="3"/>
  <c r="F35" i="3"/>
  <c r="F36" i="3"/>
  <c r="F37" i="3"/>
  <c r="F38" i="3"/>
  <c r="F39" i="3"/>
  <c r="F40" i="3"/>
  <c r="F41" i="3"/>
  <c r="F42" i="3"/>
  <c r="F43" i="3"/>
  <c r="F44" i="3"/>
  <c r="F45" i="3"/>
  <c r="F46" i="3"/>
  <c r="F33" i="3"/>
  <c r="E34" i="3"/>
  <c r="E35" i="3"/>
  <c r="E36" i="3"/>
  <c r="E37" i="3"/>
  <c r="E38" i="3"/>
  <c r="E39" i="3"/>
  <c r="E40" i="3"/>
  <c r="E41" i="3"/>
  <c r="E42" i="3"/>
  <c r="E43" i="3"/>
  <c r="E44" i="3"/>
  <c r="E45" i="3"/>
  <c r="E46" i="3"/>
  <c r="E33" i="3"/>
  <c r="D34" i="3"/>
  <c r="D35" i="3"/>
  <c r="D36" i="3"/>
  <c r="D37" i="3"/>
  <c r="D38" i="3"/>
  <c r="D39" i="3"/>
  <c r="D40" i="3"/>
  <c r="D41" i="3"/>
  <c r="D42" i="3"/>
  <c r="D43" i="3"/>
  <c r="D44" i="3"/>
  <c r="D45" i="3"/>
  <c r="D46" i="3"/>
  <c r="D33" i="3"/>
  <c r="D18" i="3"/>
  <c r="E18" i="3"/>
  <c r="D19" i="3"/>
  <c r="E19" i="3"/>
  <c r="D20" i="3"/>
  <c r="E20" i="3"/>
  <c r="D21" i="3"/>
  <c r="E21" i="3"/>
  <c r="D22" i="3"/>
  <c r="E22" i="3"/>
  <c r="D23" i="3"/>
  <c r="E23" i="3"/>
  <c r="D24" i="3"/>
  <c r="E24" i="3"/>
  <c r="D25" i="3"/>
  <c r="E25" i="3"/>
  <c r="D26" i="3"/>
  <c r="E26" i="3"/>
  <c r="D27" i="3"/>
  <c r="E27" i="3"/>
  <c r="D28" i="3"/>
  <c r="E28" i="3"/>
  <c r="D29" i="3"/>
  <c r="E29" i="3"/>
  <c r="E17" i="3"/>
  <c r="D17" i="3"/>
  <c r="U7" i="5"/>
  <c r="U6" i="5"/>
  <c r="U5" i="5"/>
  <c r="N7" i="5"/>
  <c r="N6" i="5"/>
  <c r="N5" i="5"/>
  <c r="G7" i="5"/>
  <c r="G6" i="5"/>
  <c r="G5" i="5"/>
  <c r="G5" i="6"/>
  <c r="D5" i="6"/>
  <c r="R7" i="5"/>
  <c r="R6" i="5"/>
  <c r="R5" i="5"/>
  <c r="K7" i="5"/>
  <c r="K6" i="5"/>
  <c r="K5" i="5"/>
  <c r="D7" i="5"/>
  <c r="D6" i="5"/>
  <c r="D5" i="5"/>
  <c r="U7" i="6"/>
  <c r="U6" i="6"/>
  <c r="U5" i="6"/>
  <c r="N7" i="6"/>
  <c r="N6" i="6"/>
  <c r="N5" i="6"/>
  <c r="G7" i="6"/>
  <c r="G6" i="6"/>
  <c r="R7" i="6"/>
  <c r="R6" i="6"/>
  <c r="R5" i="6"/>
  <c r="K7" i="6"/>
  <c r="K6" i="6"/>
  <c r="K5" i="6"/>
  <c r="D7" i="6"/>
  <c r="D6" i="6"/>
  <c r="X16" i="6"/>
  <c r="X15" i="6"/>
  <c r="X14" i="6"/>
  <c r="C50" i="3" s="1"/>
  <c r="X13" i="6"/>
  <c r="C49" i="3" s="1"/>
  <c r="X12" i="6"/>
  <c r="X11" i="6"/>
  <c r="X24" i="5"/>
  <c r="X23" i="5"/>
  <c r="X22" i="5"/>
  <c r="X21" i="5"/>
  <c r="X20" i="5"/>
  <c r="X19" i="5"/>
  <c r="X18" i="5"/>
  <c r="X17" i="5"/>
  <c r="X16" i="5"/>
  <c r="C38" i="3" s="1"/>
  <c r="X15" i="5"/>
  <c r="C37" i="3" s="1"/>
  <c r="X14" i="5"/>
  <c r="C36" i="3" s="1"/>
  <c r="X13" i="5"/>
  <c r="C35" i="3" s="1"/>
  <c r="X12" i="5"/>
  <c r="C34" i="3" s="1"/>
  <c r="X11" i="5"/>
  <c r="X25" i="4"/>
  <c r="X23" i="4"/>
  <c r="X22" i="4"/>
  <c r="X21" i="4"/>
  <c r="X20" i="4"/>
  <c r="X19" i="4"/>
  <c r="X18" i="4"/>
  <c r="X17" i="4"/>
  <c r="X16" i="4"/>
  <c r="C22" i="3" s="1"/>
  <c r="X15" i="4"/>
  <c r="C21" i="3" s="1"/>
  <c r="X14" i="4"/>
  <c r="C20" i="3" s="1"/>
  <c r="X13" i="4"/>
  <c r="C19" i="3" s="1"/>
  <c r="X12" i="4"/>
  <c r="C18" i="3" s="1"/>
  <c r="X11" i="4"/>
  <c r="X12" i="2"/>
  <c r="C4" i="3" s="1"/>
  <c r="X13" i="2"/>
  <c r="C5" i="3" s="1"/>
  <c r="X14" i="2"/>
  <c r="C6" i="3" s="1"/>
  <c r="X15" i="2"/>
  <c r="C7" i="3" s="1"/>
  <c r="X16" i="2"/>
  <c r="C8" i="3" s="1"/>
  <c r="X17" i="2"/>
  <c r="X18" i="2"/>
  <c r="X19" i="2"/>
  <c r="X20" i="2"/>
  <c r="X11" i="2"/>
  <c r="F4" i="3"/>
  <c r="F5" i="3"/>
  <c r="F6" i="3"/>
  <c r="F7" i="3"/>
  <c r="F8" i="3"/>
  <c r="F9" i="3"/>
  <c r="F10" i="3"/>
  <c r="F11" i="3"/>
  <c r="F12" i="3"/>
  <c r="F13" i="3"/>
  <c r="F3" i="3"/>
  <c r="E4" i="3"/>
  <c r="E5" i="3"/>
  <c r="E6" i="3"/>
  <c r="E7" i="3"/>
  <c r="E8" i="3"/>
  <c r="E9" i="3"/>
  <c r="E10" i="3"/>
  <c r="E11" i="3"/>
  <c r="E12" i="3"/>
  <c r="E13" i="3"/>
  <c r="E3" i="3"/>
  <c r="D4" i="3"/>
  <c r="D5" i="3"/>
  <c r="D6" i="3"/>
  <c r="D7" i="3"/>
  <c r="D8" i="3"/>
  <c r="D9" i="3"/>
  <c r="D10" i="3"/>
  <c r="D11" i="3"/>
  <c r="D12" i="3"/>
  <c r="D13" i="3"/>
  <c r="D3" i="3"/>
  <c r="D2" i="3" l="1"/>
  <c r="E6" i="2"/>
  <c r="F6" i="2" s="1"/>
  <c r="L7" i="6"/>
  <c r="M7" i="6" s="1"/>
  <c r="S7" i="6"/>
  <c r="T7" i="6" s="1"/>
  <c r="S6" i="5"/>
  <c r="T6" i="5" s="1"/>
  <c r="L6" i="5"/>
  <c r="M6" i="5" s="1"/>
  <c r="S7" i="5"/>
  <c r="T7" i="5" s="1"/>
  <c r="E2" i="3"/>
  <c r="F2" i="3"/>
  <c r="E7" i="6"/>
  <c r="F7" i="6" s="1"/>
  <c r="L7" i="5"/>
  <c r="M7" i="5" s="1"/>
  <c r="L5" i="2"/>
  <c r="M5" i="2" s="1"/>
  <c r="N8" i="6"/>
  <c r="L7" i="2"/>
  <c r="M7" i="2" s="1"/>
  <c r="H6" i="2"/>
  <c r="E7" i="4"/>
  <c r="F7" i="4" s="1"/>
  <c r="S5" i="2"/>
  <c r="T5" i="2" s="1"/>
  <c r="S7" i="2"/>
  <c r="T7" i="2" s="1"/>
  <c r="L7" i="4"/>
  <c r="M7" i="4" s="1"/>
  <c r="S7" i="4"/>
  <c r="T7" i="4" s="1"/>
  <c r="L6" i="2"/>
  <c r="M6" i="2" s="1"/>
  <c r="E7" i="5"/>
  <c r="F7" i="5" s="1"/>
  <c r="E7" i="2"/>
  <c r="F7" i="2" s="1"/>
  <c r="E5" i="2"/>
  <c r="F5" i="2" s="1"/>
  <c r="H7" i="2"/>
  <c r="H5" i="2"/>
  <c r="O5" i="2"/>
  <c r="N8" i="4"/>
  <c r="G8" i="6"/>
  <c r="V7" i="2"/>
  <c r="O6" i="2"/>
  <c r="V6" i="2"/>
  <c r="G8" i="5"/>
  <c r="U8" i="2"/>
  <c r="N8" i="5"/>
  <c r="S6" i="2"/>
  <c r="T6" i="2" s="1"/>
  <c r="E5" i="6"/>
  <c r="F5" i="6" s="1"/>
  <c r="E5" i="4"/>
  <c r="F5" i="4" s="1"/>
  <c r="O7" i="2"/>
  <c r="N8" i="2"/>
  <c r="E5" i="5"/>
  <c r="F5" i="5" s="1"/>
  <c r="U8" i="6"/>
  <c r="U8" i="5"/>
  <c r="U8" i="4"/>
  <c r="V5" i="2"/>
  <c r="G8" i="4"/>
  <c r="G8" i="2"/>
  <c r="H7" i="6"/>
  <c r="H7" i="5"/>
  <c r="H7" i="4"/>
  <c r="H6" i="6"/>
  <c r="H6" i="5"/>
  <c r="H6" i="4"/>
  <c r="E6" i="6"/>
  <c r="F6" i="6" s="1"/>
  <c r="E6" i="5"/>
  <c r="F6" i="5" s="1"/>
  <c r="E6" i="4"/>
  <c r="F6" i="4" s="1"/>
  <c r="H5" i="6"/>
  <c r="H5" i="5"/>
  <c r="H5" i="4"/>
  <c r="L5" i="6"/>
  <c r="M5" i="6" s="1"/>
  <c r="L5" i="5"/>
  <c r="M5" i="5" s="1"/>
  <c r="L5" i="4"/>
  <c r="M5" i="4" s="1"/>
  <c r="L6" i="6"/>
  <c r="M6" i="6" s="1"/>
  <c r="L6" i="4"/>
  <c r="M6" i="4" s="1"/>
  <c r="O7" i="6"/>
  <c r="O7" i="5"/>
  <c r="O7" i="4"/>
  <c r="O6" i="6"/>
  <c r="O6" i="5"/>
  <c r="O6" i="4"/>
  <c r="O5" i="6"/>
  <c r="O5" i="5"/>
  <c r="O5" i="4"/>
  <c r="S5" i="6"/>
  <c r="T5" i="6" s="1"/>
  <c r="S5" i="5"/>
  <c r="T5" i="5" s="1"/>
  <c r="S5" i="4"/>
  <c r="T5" i="4" s="1"/>
  <c r="S6" i="6"/>
  <c r="T6" i="6" s="1"/>
  <c r="S6" i="4"/>
  <c r="T6" i="4" s="1"/>
  <c r="V7" i="6"/>
  <c r="V7" i="5"/>
  <c r="V7" i="4"/>
  <c r="V6" i="6"/>
  <c r="V6" i="5"/>
  <c r="V6" i="4"/>
  <c r="V5" i="6"/>
  <c r="V5" i="5"/>
  <c r="V5" i="4"/>
  <c r="O8" i="2" l="1"/>
  <c r="V8" i="5"/>
  <c r="O8" i="6"/>
  <c r="V8" i="2"/>
  <c r="H8" i="2"/>
  <c r="H8" i="4"/>
  <c r="V8" i="4"/>
  <c r="O8" i="5"/>
  <c r="V8" i="6"/>
  <c r="H8" i="5"/>
  <c r="O8" i="4"/>
  <c r="H8" i="6"/>
</calcChain>
</file>

<file path=xl/sharedStrings.xml><?xml version="1.0" encoding="utf-8"?>
<sst xmlns="http://schemas.openxmlformats.org/spreadsheetml/2006/main" count="285" uniqueCount="139">
  <si>
    <t>Regione _____</t>
  </si>
  <si>
    <t>Tagli utilizzati (OG1)</t>
  </si>
  <si>
    <t>Tagli utilizzati (Pianura)</t>
  </si>
  <si>
    <t>Tagli disponibili (Pianura)</t>
  </si>
  <si>
    <t>Valore utilizzato (OG1)</t>
  </si>
  <si>
    <t>Valore utilizzato (Pianura)</t>
  </si>
  <si>
    <t>Tagli utilizzati (Collina)</t>
  </si>
  <si>
    <t>Tagli disponibili (Collina)</t>
  </si>
  <si>
    <t>Valore utilizzato (Collina)</t>
  </si>
  <si>
    <t>Tagli utilizzati (Montagna)</t>
  </si>
  <si>
    <t>Tagli disponibili (Montagna)</t>
  </si>
  <si>
    <t>Valore utilizzato (Montagna)</t>
  </si>
  <si>
    <t>Tagli da 10</t>
  </si>
  <si>
    <t></t>
  </si>
  <si>
    <t>Tagli da 5</t>
  </si>
  <si>
    <t>Tagli da 1</t>
  </si>
  <si>
    <t>Totale</t>
  </si>
  <si>
    <t>Obiettivo Generale</t>
  </si>
  <si>
    <t xml:space="preserve">Esigenza proposta </t>
  </si>
  <si>
    <t>TOTALE</t>
  </si>
  <si>
    <t>OG 1</t>
  </si>
  <si>
    <t>CONTATORE TAGLI DISPONIBILI/UTILIZZATI</t>
  </si>
  <si>
    <t>Tagli utilizzati (OG2)</t>
  </si>
  <si>
    <t>Valore utilizzato (OG2)</t>
  </si>
  <si>
    <t>Obiettivo</t>
  </si>
  <si>
    <t>OS 2</t>
  </si>
  <si>
    <t>Tagli utilizzati (OG3)</t>
  </si>
  <si>
    <t>Valore utilizzato (OG3)</t>
  </si>
  <si>
    <t>OS 3</t>
  </si>
  <si>
    <t>3.2: Implementare e/o potenziare l'infrastruttura telematica e digitale per favorire la diffusione della banda larga ed ultralarga nelle aree rurali, potenziare la qualità dei servizi ICT e migliorare le competenze di imprese e cittadini per garantire un utilizzo ottimale delle nuove tecnologie, contribuendo alla riduzione del Digital Divide.</t>
  </si>
  <si>
    <t>Tagli utilizzati (AKIS)</t>
  </si>
  <si>
    <t>Valore utilizzato (AKIS)</t>
  </si>
  <si>
    <t>AKIS</t>
  </si>
  <si>
    <t>Pianura</t>
  </si>
  <si>
    <t>Collina</t>
  </si>
  <si>
    <t>Montagna</t>
  </si>
  <si>
    <t>1.1</t>
  </si>
  <si>
    <t>1.2</t>
  </si>
  <si>
    <t>1.3</t>
  </si>
  <si>
    <t>1.4</t>
  </si>
  <si>
    <t>1.5</t>
  </si>
  <si>
    <t>1.6</t>
  </si>
  <si>
    <t>1.7</t>
  </si>
  <si>
    <t>1.8</t>
  </si>
  <si>
    <t>1.9</t>
  </si>
  <si>
    <t>1.10</t>
  </si>
  <si>
    <t>1.11</t>
  </si>
  <si>
    <t>2.1</t>
  </si>
  <si>
    <t>2.2</t>
  </si>
  <si>
    <t>2.3</t>
  </si>
  <si>
    <t>2.4</t>
  </si>
  <si>
    <t>2.5</t>
  </si>
  <si>
    <t>2.6</t>
  </si>
  <si>
    <t>2.7</t>
  </si>
  <si>
    <t>2.8</t>
  </si>
  <si>
    <t>2.9</t>
  </si>
  <si>
    <t>2.10</t>
  </si>
  <si>
    <t>2.11</t>
  </si>
  <si>
    <t>2.12</t>
  </si>
  <si>
    <t>2.13</t>
  </si>
  <si>
    <t>3.1</t>
  </si>
  <si>
    <t>3.2</t>
  </si>
  <si>
    <t>3.3</t>
  </si>
  <si>
    <t>3.4</t>
  </si>
  <si>
    <t>3.5</t>
  </si>
  <si>
    <t>3.6</t>
  </si>
  <si>
    <t>3.7</t>
  </si>
  <si>
    <t>3.8</t>
  </si>
  <si>
    <t>3.9</t>
  </si>
  <si>
    <t>3.10</t>
  </si>
  <si>
    <t>3.11</t>
  </si>
  <si>
    <t>3.12</t>
  </si>
  <si>
    <t>3.13</t>
  </si>
  <si>
    <t>3.14</t>
  </si>
  <si>
    <t>A.1</t>
  </si>
  <si>
    <t>A.2</t>
  </si>
  <si>
    <t>A.3</t>
  </si>
  <si>
    <t>A.4</t>
  </si>
  <si>
    <t>A.5</t>
  </si>
  <si>
    <t>A.6</t>
  </si>
  <si>
    <t>1.1: Accrescere la redditività delle aziende agricole, agroalimentari e forestali, attraverso il sostegno alla ristrutturazione, digitalizzazione, innovazione e gestione sostenibile degli input produttivi</t>
  </si>
  <si>
    <t>1.2: Promuovere l’orientamento al mercato delle aziende agricole, agroalimentari e forestali favorendo processi di ammodernamento, anche gestionale, di riconversione,  di internazionalizzazione, di adeguamento dimensionale delle strutture produttive in termini economici e fisici, anche ai fini di superare la frammentazione fondiaria</t>
  </si>
  <si>
    <t>1.3: Favorire la diversificazione del reddito delle aziende agricole e forestali attraverso lo sviluppo di attività connesse</t>
  </si>
  <si>
    <t>1.4: Facilitare l’accesso al credito da parte delle aziende agricole, agroalimentari e forestali attraverso l’attivazione di strumenti e servizi finanziari dedicati</t>
  </si>
  <si>
    <t>1.5: Rafforzare la qualità e l’accessibilità alle reti di infrastrutture, materiali e digitali, a servizio delle aziende agricole, agroalimentari e forestali</t>
  </si>
  <si>
    <t>1.6: Promuovere l’aggregazione delle imprese e favorire la concentrazione dell’offerta dei prodotti agricoli e forestali, la commercializzazione e la promozione sui mercati interni ed esteri facilitando l’associazionismo, la cooperazione e la creazione di reti, network e cluster e l'innovazione organizzativa e digitale</t>
  </si>
  <si>
    <t>1.7: Favorire il rafforzamento e la costituzione di filiere agroalimentari e forestali promuovendo processi, di integrazione, cooperazione, associazionismo e partenariato tra gli attori delle filiere anche in un ottica di sviluppo della bioeconomia e dell'economia circolare.</t>
  </si>
  <si>
    <t>1.9: Sostenere la creazione ed il consolidamento di filiere locali e dei canali di vendita diretta, anche online, dei prodotti agroalimentari e forestali migliorandone l’integrazione con le tipicità e vocazioni territoriali</t>
  </si>
  <si>
    <t>1.10: Rafforzare i sistemi di certificazione, regimi di qualità riconosciuta, sistemi di etichettatura volontaria per aumentare la qualità, la sostenibilità e il benessere animale, favorendo la partecipazione delle imprese delle filiere agroalimentari e rafforzando il ruolo delle OP e dei Consorzi di Tutela</t>
  </si>
  <si>
    <t>1.11: Migliorare la penetrazione ed il posizionamento sul mercato interno dell'UE e sui mercati internazionali dei prodotti agroalimentari e forestali (legnosi e non legnosi) e la propensione a esportare delle imprese</t>
  </si>
  <si>
    <t>1.12: Favorire l’accesso agli strumenti per l'adattamento, la prevenzione ed il ripristino dei danni al potenziale produttivo agricolo e forestale recati da calamità naturali/eventi estremi, fattori biotici, incendi, nonché danni da fauna selvatica</t>
  </si>
  <si>
    <t>1.13: Promuovere l’attivazione e l’accesso a strumenti per la tutela delle produzioni agricole e forestali e del reddito dai danni da calamità naturali/eventi estremi, avversità biotiche e da rischi di mercato, favorendo un riequilibrio territoriale, settoriale e dimensionale nel ricorso agli stessi nonché l’ampliamento dei rischi coperti.</t>
  </si>
  <si>
    <t>1.14 Sostegno ai redditi delle aziende agricole e forestali e al loro riequilibrio in particolare  alle  aziende operanti in zone  con caratteristiche orografiche e pedoclimatiche che riducono la redditività e che possono determinare l'abbandono zone montane o con altri vincoli naturali significativi</t>
  </si>
  <si>
    <t>2.1: Conservare e aumentare la capacità di sequestro del carbonio dei terreni agricoli e nel settore forestale attraverso la diffusione di tecniche di coltivazione rispettose del suolo ed attraverso la gestione sostenibile delle foreste e dei pascoli</t>
  </si>
  <si>
    <t>2.2: Favorire la riduzione delle emissioni di gas climalteranti  attraverso il miglioramento della gestione e dell'estensivizzazione degli allevamenti e la riduzione degli input produttivi, l'innovazione e la digitalizzazione, l'efficientamento energetico nelle aziende agricole, agroalimentari e forestali</t>
  </si>
  <si>
    <t>2.3: Incentivare la produzione e l’utilizzo di energia da fonti rinnovabili da prodotti e sotto-prodotti di origine agricola, zootecnica e forestale,  favorendo lo sviluppo di comunità energetiche</t>
  </si>
  <si>
    <t>2.4: Implementare piani e azioni volti ad aumentare la resilienza,  a favorire l'adattamento ai cambiamenti climatici e a potenziare l'erogazione di servizi ecosistemicI nel settore agricolo e forestale</t>
  </si>
  <si>
    <t xml:space="preserve">2.5: Rafforzare la difesa fitosanitaria attraverso il miglioramento dei servizi agrometeorologici e lo sviluppo di sistemi di monitoraggio e allerta (early warning) su fitopatie e specie alloctone, favorendo l'integrazione delle banche dati </t>
  </si>
  <si>
    <t>2.6: Sostenere l’agricoltura e la zootecnia biologica, favorire ed estendere le superfici gestite con metodi di produzione e di allevamento ecocompatibili e la gestione forestale sostenibile</t>
  </si>
  <si>
    <t xml:space="preserve">2.7: Salvaguardare e valorizzare il patrimonio di biodiversità animale e vegetale di interesse agricolo, forestale e alimentare </t>
  </si>
  <si>
    <t>2.8: Favorire la conservazione della biodiversità naturale attraverso la gestione sostenibile, la gestione della fauna selvatica, il controllo di specie alloctone, il ripristino e la tutela di ecosistemi particolarmente connessi ad attività agricole, forestali e zootecniche, l'adattamento al cambiamento climatico e il contributo alla mitigazione e la riduzione degli impatti connessi all'uso dei prodotti fitosanitari, anche attraverso la promozione di accordi collettivi.</t>
  </si>
  <si>
    <t>2.9: Tutela, valorizzazione e ripristino del paesaggio  rurale e dei paesaggi storici e tradizionali, incluse le aree agricole e forestali marginali e quelle con agricultura intensiva, favorendo la promozione di accordi collettivi.</t>
  </si>
  <si>
    <t>2.10: Sostegno e sviluppo dell’agricoltura e della selvicoltura nelle aree con vincoli naturali e di montagna e delle aree caratterizzate da fragilità agro-climatico-ambientale e dall'abbandono delle attività</t>
  </si>
  <si>
    <t>2.11: Promuovere la gestione attiva e sostenibile delle foreste, la prevenzione dei rischi di calamità naturali (es. rischio idrogeologico, incendi) e biotiche e la ricostituzione e il ripristino del patrimonio forestale danneggiato</t>
  </si>
  <si>
    <t>2.12: Favorire la conservazione ed il ripristino della fertilità, struttura e qualità del suolo  promuovendo  tecniche di coltivazione e gestione sostenibile, anche al fine di ridurne i rischi di degrado, inclusi l'erosione ed il compattamento</t>
  </si>
  <si>
    <t xml:space="preserve">2.13: Efficientare e rendere sostenibile l’uso delle risorse idriche nel comparto agricolo ed agroalimentare, valorizzando i sistemi irrigui a livello aziendale e consortile, promuovendo lo stoccaggio e il riuso della risorsa anche attraverso pratiche agronomiche </t>
  </si>
  <si>
    <t>2.14: Tutelare le acque superficiali e profonde dall'inquinamento dovuto all'utilizzo di prodotti fitosanitari e fertilizzanti incentivando metodi di produzione sostenibile</t>
  </si>
  <si>
    <t>2.15: Ridurre le emissioni di ammoniaca e dei gas collegati al potenziale inquinamento dell'aria (metano e protossido di azoto) da agricoltura e zootecnia lungo tutto il processo produttivo</t>
  </si>
  <si>
    <t xml:space="preserve">2.16: Favorire e valorizzare i servizi ecosistemici e la diffusione di sistemi di mercato volontario </t>
  </si>
  <si>
    <t>3.1: Promuovere l'imprenditorialità nelle aree rurali favorendo l'ingresso e la permanenza di giovani e di nuovi imprenditori qualificati alla conduzione di aziende agricole, forestali ed extra - agricole, garantendo un'adeguata formazione, facilitando l'accesso al credito ed al capitale fondiario e favorendo la multifunzionalità delle imprese e i processi di diversificazione dell’attività aziendale, la sostenibilità ambientale, l'innovazione e la digitalizzazione dell'azienda</t>
  </si>
  <si>
    <t>3.3: Creare e sostenere l’occupazione e l'inclusione sociale nelle aree rurali, rafforzando il sistema economico extragricolo attraverso la nascita di nuove imprese e favorendo diversificazione, multifunzionalità  e l'agricoltura sociale, con particolare attenzione al ruolo dei giovani e delle donne</t>
  </si>
  <si>
    <t>3.4: Promuovere l'innovazione orientata allo sviluppo della bioeconomia sostenibile e circolare</t>
  </si>
  <si>
    <t>3.5: Accrescere l'attrattività dei territori, anche marginali, e favorire il turismo, soprattutto sostenibile, attraverso la riqualificazione e/o valorizzazione del loro patrimonio agro-forestale e naturale, storico-culturale e architettonico, puntando su un'offerta turistica rurale integrata</t>
  </si>
  <si>
    <t>3.6: Innalzare il livello della qualità della vita nelle aree rurali attraverso il miglioramento dei processi di inclusione sociale, della qualità e dell'accessibilità delle infrastrutture e dei servizi, anche digitali, alla popolazione  ed alle imprese, in modo da porre un freno allo spopolamento e sostenere l'imprenditorialità, anche rafforzando il tessuto sociale</t>
  </si>
  <si>
    <t>3.7: Sostenere la progettazione integrata nelle aree rurali attraverso il miglioramento degli strumenti di governance multilivello, l'approccio partecipativo, la programmazione dal basso, le strategie di sviluppo locale, anche CLLD, in particolare quelle marginali, rafforzare la relazione urbano/rurale</t>
  </si>
  <si>
    <t>3.8: Migliorare la capacità progettuale e la partecipazione allo sviluppo del territorio degli attori locali attraverso azioni di formazione e scambio di conoscenze, favorendo l'animazione territoriale ed incentivando la cooperazione, favorendo l'innovazione sociale e la valorizzazione dei territori</t>
  </si>
  <si>
    <t>3.9: Promuovere l'innalzamento della qualità e salubrità delle produzioni agroalimentari e forestali attraverso percorsi di certificazione, partecipazione a regimi di qualità, promozione di prodotti agroalimentari tipici, etichettatura volontaria</t>
  </si>
  <si>
    <t>3.10: Promuovere la conoscenza dei consumentore e coordinare la comunicazione sulle tematiche della sicurezza alimentare e salute, della tracciabilità e della qualità e identità dei prodotti e la sostenibiità delle produzioni.</t>
  </si>
  <si>
    <t>3.11: Rafforzare il legame del settore agricolo, alimentare e forestale con il territorio e le forme di relazione diretta (produttori-consumatori, reti)</t>
  </si>
  <si>
    <t>3.12: Favorire l'evoluzione degli allevamenti verso un modello più sostenibile ed etico, intervenendo per migliorare il benessere animale, la biosicurezza, favorendo sistemi di gestione innovativi e maggiormente sostenibili anche sotto il profilo ambientale, anche favorendo azioni a sostegno della zootecnia estensiva</t>
  </si>
  <si>
    <t>3.13: Rafforzare la produzione di cibi sani attraverso un uso razionale  di fitosanitari e antimicrobici</t>
  </si>
  <si>
    <t>3.14: Rafforzare tecniche e metodi di gestione orientati al riutilizzo dei sottoprodotti, alla trasformazione e alla riduzione degli sprechi alimentari promuovendo azioni di economia circolare, di informazione e di educazione alimentare volte ai consumatori</t>
  </si>
  <si>
    <t>A.1: Promuovere la cooperazione e l'integrazione  fra le diverse componenti del sistema della conoscenza e dell’innovazione (AKIS) sia a livello istituzionale sia a livello di strutture operative</t>
  </si>
  <si>
    <t>A.2: Promuovere la raccolta di informazioni e la  diffusione capillare ed integrata di conoscenze e innovazioni, adeguate alle reali esigenze delle imprese, con particolare attenzione alle micro-piccole e medie imprese agricole e forestali</t>
  </si>
  <si>
    <t>A.3: Migliorare l’offerta informativa e formativa con l’adozione di metodi e strumenti nuovi e diversificati che riescano maggiormente a rispondere alle necessità degli operatori agricoli, forestali e quelli oepranti nelle aree rurali, con un’attenzione particolare ai giovani neo - insediati e alle donne</t>
  </si>
  <si>
    <t>A.4: Promuovere attraverso la formazione e la consulenza (pubblica e privata) dei tecnici, l'impiego di metodi e strumenti innovativi per la realizzazione dei cambiamenti necessari allo sviluppo produttivo, economico e sociale delle imprese agricole.</t>
  </si>
  <si>
    <t>A.5: Promuovere l’utilizzo degli strumenti digitali da parte del tessuto imprenditoriale agricolo e forestale e delle componenti dell’AKIS, con particolare attenzione alle innovazioni tecnologiche</t>
  </si>
  <si>
    <t>A.6 Stimolare la partecipazione delle imprese  alla messa a punto di  innovazioni a favore della competitività e della sostenibilità complessiva dei processi produttivi</t>
  </si>
  <si>
    <t>OG1</t>
  </si>
  <si>
    <t>OG2</t>
  </si>
  <si>
    <t>OG3</t>
  </si>
  <si>
    <t>1.12</t>
  </si>
  <si>
    <t>1.13</t>
  </si>
  <si>
    <t>1.14</t>
  </si>
  <si>
    <t>2.14</t>
  </si>
  <si>
    <t>2.15</t>
  </si>
  <si>
    <t>2.16</t>
  </si>
  <si>
    <t xml:space="preserve">1.8: Migliorare il funzionamento delle filiere agroalimentari e forestali, la regolazione e la trasparenza dei mercati, promuovendo lo sviluppo e il consolidamento di relazioni strategiche di filiera e relazioni contrattuali eque, contrastando le pratiche sleali </t>
  </si>
  <si>
    <t xml:space="preserve">Pianura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</si>
</sst>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b/>
      <sz val="12"/>
      <name val="Calibri"/>
      <family val="2"/>
      <scheme val="minor"/>
    </font>
    <font>
      <b/>
      <sz val="12"/>
      <color theme="0"/>
      <name val="Calibri"/>
      <family val="2"/>
      <scheme val="minor"/>
    </font>
    <font>
      <sz val="12"/>
      <color theme="0"/>
      <name val="Calibri"/>
      <family val="2"/>
      <scheme val="minor"/>
    </font>
    <font>
      <u/>
      <sz val="11"/>
      <color theme="1"/>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8"/>
      <name val="Calibri"/>
      <family val="2"/>
      <scheme val="minor"/>
    </font>
    <font>
      <b/>
      <sz val="11"/>
      <color theme="1"/>
      <name val="Wingdings"/>
      <family val="2"/>
    </font>
    <font>
      <sz val="11"/>
      <color theme="1"/>
      <name val="Calibri Light"/>
      <family val="2"/>
      <scheme val="major"/>
    </font>
    <font>
      <b/>
      <sz val="11"/>
      <color theme="1"/>
      <name val="Calibri Light"/>
      <family val="2"/>
      <scheme val="major"/>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2"/>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thin">
        <color auto="1"/>
      </top>
      <bottom/>
      <diagonal/>
    </border>
    <border>
      <left/>
      <right/>
      <top/>
      <bottom style="thin">
        <color auto="1"/>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indexed="64"/>
      </right>
      <top/>
      <bottom/>
      <diagonal/>
    </border>
    <border>
      <left style="thin">
        <color auto="1"/>
      </left>
      <right style="hair">
        <color auto="1"/>
      </right>
      <top/>
      <bottom style="hair">
        <color auto="1"/>
      </bottom>
      <diagonal/>
    </border>
  </borders>
  <cellStyleXfs count="171">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65">
    <xf numFmtId="0" fontId="0" fillId="0" borderId="0" xfId="0"/>
    <xf numFmtId="0" fontId="1" fillId="3" borderId="26" xfId="0" applyFont="1" applyFill="1" applyBorder="1" applyAlignment="1" applyProtection="1">
      <alignment horizontal="center" vertical="center" wrapText="1"/>
    </xf>
    <xf numFmtId="0" fontId="1" fillId="3" borderId="27" xfId="0" applyFont="1" applyFill="1" applyBorder="1" applyAlignment="1" applyProtection="1">
      <alignment horizontal="center" vertical="center" wrapText="1"/>
    </xf>
    <xf numFmtId="0" fontId="1" fillId="3" borderId="28" xfId="0" applyFont="1"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1" fillId="4" borderId="26" xfId="0" applyFont="1" applyFill="1" applyBorder="1" applyAlignment="1" applyProtection="1">
      <alignment horizontal="center" vertical="center" wrapText="1"/>
    </xf>
    <xf numFmtId="0" fontId="1" fillId="4" borderId="27" xfId="0" applyFont="1" applyFill="1" applyBorder="1" applyAlignment="1" applyProtection="1">
      <alignment horizontal="center" vertical="center" wrapText="1"/>
    </xf>
    <xf numFmtId="0" fontId="1" fillId="4" borderId="28"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1" fillId="2" borderId="28" xfId="0" applyFont="1" applyFill="1" applyBorder="1" applyAlignment="1" applyProtection="1">
      <alignment horizontal="center" vertical="center" wrapText="1"/>
    </xf>
    <xf numFmtId="0" fontId="0" fillId="3" borderId="10" xfId="0" applyFont="1" applyFill="1" applyBorder="1" applyAlignment="1" applyProtection="1"/>
    <xf numFmtId="0" fontId="0" fillId="3" borderId="16" xfId="0" applyFont="1" applyFill="1" applyBorder="1" applyAlignment="1" applyProtection="1"/>
    <xf numFmtId="0" fontId="0" fillId="3" borderId="11" xfId="0" applyFont="1" applyFill="1" applyBorder="1" applyAlignment="1" applyProtection="1">
      <alignment vertical="center"/>
    </xf>
    <xf numFmtId="0" fontId="0" fillId="3" borderId="10" xfId="0" applyFill="1" applyBorder="1" applyAlignment="1" applyProtection="1">
      <alignment vertical="center" wrapText="1"/>
    </xf>
    <xf numFmtId="0" fontId="0" fillId="3" borderId="11" xfId="0" applyFill="1" applyBorder="1" applyAlignment="1" applyProtection="1"/>
    <xf numFmtId="0" fontId="10" fillId="0" borderId="0" xfId="0" applyFont="1" applyAlignment="1" applyProtection="1">
      <alignment horizontal="right"/>
    </xf>
    <xf numFmtId="0" fontId="0" fillId="4" borderId="10" xfId="0" applyFont="1" applyFill="1" applyBorder="1" applyAlignment="1" applyProtection="1"/>
    <xf numFmtId="0" fontId="0" fillId="4" borderId="16" xfId="0" applyFont="1" applyFill="1" applyBorder="1" applyAlignment="1" applyProtection="1"/>
    <xf numFmtId="0" fontId="0" fillId="4" borderId="11" xfId="0" applyFill="1" applyBorder="1" applyAlignment="1" applyProtection="1">
      <alignment vertical="center"/>
    </xf>
    <xf numFmtId="0" fontId="0" fillId="4" borderId="10" xfId="0" applyFill="1" applyBorder="1" applyAlignment="1" applyProtection="1">
      <alignment vertical="center" wrapText="1"/>
    </xf>
    <xf numFmtId="0" fontId="0" fillId="4" borderId="11" xfId="0" applyFill="1" applyBorder="1" applyAlignment="1" applyProtection="1"/>
    <xf numFmtId="0" fontId="0" fillId="2" borderId="10" xfId="0" applyFont="1" applyFill="1" applyBorder="1" applyAlignment="1" applyProtection="1"/>
    <xf numFmtId="0" fontId="0" fillId="2" borderId="16" xfId="0" applyFont="1" applyFill="1" applyBorder="1" applyAlignment="1" applyProtection="1"/>
    <xf numFmtId="0" fontId="0" fillId="2" borderId="11" xfId="0" applyFill="1" applyBorder="1" applyAlignment="1" applyProtection="1">
      <alignment vertical="center"/>
    </xf>
    <xf numFmtId="0" fontId="0" fillId="2" borderId="10" xfId="0" applyFill="1" applyBorder="1" applyAlignment="1" applyProtection="1">
      <alignment vertical="center" wrapText="1"/>
    </xf>
    <xf numFmtId="0" fontId="0" fillId="2" borderId="11" xfId="0" applyFill="1" applyBorder="1" applyAlignment="1" applyProtection="1"/>
    <xf numFmtId="0" fontId="0" fillId="4" borderId="11" xfId="0" applyFont="1" applyFill="1" applyBorder="1" applyAlignment="1" applyProtection="1">
      <alignment vertical="center"/>
    </xf>
    <xf numFmtId="0" fontId="0" fillId="2" borderId="11" xfId="0" applyFont="1" applyFill="1" applyBorder="1" applyAlignment="1" applyProtection="1">
      <alignment vertical="center"/>
    </xf>
    <xf numFmtId="0" fontId="1" fillId="3" borderId="26" xfId="0" applyFont="1" applyFill="1" applyBorder="1" applyAlignment="1" applyProtection="1">
      <alignment vertical="center" wrapText="1"/>
    </xf>
    <xf numFmtId="0" fontId="1" fillId="3" borderId="28" xfId="0" applyFont="1" applyFill="1" applyBorder="1" applyAlignment="1" applyProtection="1"/>
    <xf numFmtId="0" fontId="1" fillId="4" borderId="26" xfId="0" applyFont="1" applyFill="1" applyBorder="1" applyAlignment="1" applyProtection="1">
      <alignment vertical="center" wrapText="1"/>
    </xf>
    <xf numFmtId="0" fontId="1" fillId="4" borderId="28" xfId="0" applyFont="1" applyFill="1" applyBorder="1" applyAlignment="1" applyProtection="1"/>
    <xf numFmtId="0" fontId="1" fillId="2" borderId="26" xfId="0" applyFont="1" applyFill="1" applyBorder="1" applyAlignment="1" applyProtection="1">
      <alignment vertical="center" wrapText="1"/>
    </xf>
    <xf numFmtId="0" fontId="1" fillId="2" borderId="28" xfId="0" applyFont="1" applyFill="1" applyBorder="1" applyAlignment="1" applyProtection="1"/>
    <xf numFmtId="0" fontId="4" fillId="0" borderId="0" xfId="0" applyFont="1" applyProtection="1">
      <protection locked="0"/>
    </xf>
    <xf numFmtId="0" fontId="0" fillId="0" borderId="0" xfId="0" applyAlignment="1" applyProtection="1">
      <alignment vertical="center"/>
      <protection locked="0"/>
    </xf>
    <xf numFmtId="0" fontId="0" fillId="0" borderId="0" xfId="0" applyProtection="1">
      <protection locked="0"/>
    </xf>
    <xf numFmtId="0" fontId="2" fillId="0" borderId="0" xfId="0" applyFont="1" applyFill="1" applyBorder="1" applyAlignment="1" applyProtection="1">
      <alignment horizontal="left"/>
      <protection locked="0"/>
    </xf>
    <xf numFmtId="0" fontId="3" fillId="0" borderId="0" xfId="0" applyFont="1" applyFill="1" applyBorder="1" applyAlignment="1" applyProtection="1">
      <alignment vertical="center"/>
      <protection locked="0"/>
    </xf>
    <xf numFmtId="0" fontId="0" fillId="0" borderId="0" xfId="0" applyBorder="1" applyProtection="1">
      <protection locked="0"/>
    </xf>
    <xf numFmtId="0" fontId="1" fillId="0" borderId="0" xfId="0" applyFont="1" applyFill="1" applyBorder="1" applyAlignment="1" applyProtection="1">
      <alignment horizontal="center"/>
      <protection locked="0"/>
    </xf>
    <xf numFmtId="0" fontId="0" fillId="0" borderId="0" xfId="0" applyFill="1" applyAlignment="1" applyProtection="1">
      <alignment vertical="center"/>
      <protection locked="0"/>
    </xf>
    <xf numFmtId="0" fontId="0" fillId="0" borderId="0" xfId="0" applyFill="1" applyBorder="1" applyAlignment="1" applyProtection="1">
      <alignment vertical="center"/>
      <protection locked="0"/>
    </xf>
    <xf numFmtId="0" fontId="2"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3" borderId="8"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4" borderId="8" xfId="0"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9"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0" fillId="0" borderId="19" xfId="0" applyBorder="1" applyAlignment="1" applyProtection="1">
      <alignment vertical="center" wrapText="1"/>
      <protection locked="0"/>
    </xf>
    <xf numFmtId="0" fontId="0" fillId="3" borderId="10"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6"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5" fillId="0" borderId="0" xfId="0" applyFont="1" applyProtection="1">
      <protection locked="0"/>
    </xf>
    <xf numFmtId="0" fontId="0" fillId="0" borderId="20" xfId="0" applyBorder="1" applyAlignment="1" applyProtection="1">
      <alignment vertical="center" wrapText="1"/>
      <protection locked="0"/>
    </xf>
    <xf numFmtId="0" fontId="0" fillId="3" borderId="12"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13"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protection locked="0"/>
    </xf>
    <xf numFmtId="0" fontId="0" fillId="0" borderId="21" xfId="0" applyBorder="1" applyAlignment="1" applyProtection="1">
      <alignment vertical="center" wrapText="1"/>
      <protection locked="0"/>
    </xf>
    <xf numFmtId="0" fontId="0" fillId="0" borderId="5" xfId="0" applyBorder="1" applyProtection="1">
      <protection locked="0"/>
    </xf>
    <xf numFmtId="0" fontId="0" fillId="0" borderId="23" xfId="0" applyBorder="1" applyProtection="1">
      <protection locked="0"/>
    </xf>
    <xf numFmtId="0" fontId="0" fillId="0" borderId="0" xfId="0" applyProtection="1"/>
    <xf numFmtId="0" fontId="1" fillId="0" borderId="0" xfId="0" applyFont="1" applyAlignment="1" applyProtection="1">
      <alignment horizontal="right" vertical="center"/>
    </xf>
    <xf numFmtId="0" fontId="1" fillId="0" borderId="0" xfId="0" applyFont="1" applyBorder="1" applyAlignment="1" applyProtection="1">
      <alignment horizontal="right" vertical="center"/>
    </xf>
    <xf numFmtId="0" fontId="1" fillId="0" borderId="0" xfId="0" applyFont="1" applyAlignment="1" applyProtection="1">
      <alignment horizontal="right"/>
    </xf>
    <xf numFmtId="0" fontId="1" fillId="0" borderId="0" xfId="0" applyFont="1" applyProtection="1"/>
    <xf numFmtId="0" fontId="1" fillId="0" borderId="0" xfId="0" applyFont="1" applyBorder="1" applyProtection="1"/>
    <xf numFmtId="0" fontId="0" fillId="0" borderId="0" xfId="0" applyBorder="1" applyProtection="1"/>
    <xf numFmtId="0" fontId="2" fillId="6" borderId="24" xfId="0" applyFont="1" applyFill="1" applyBorder="1" applyAlignment="1" applyProtection="1">
      <alignment horizontal="left"/>
      <protection locked="0"/>
    </xf>
    <xf numFmtId="0" fontId="2" fillId="6" borderId="25" xfId="0" applyFont="1" applyFill="1" applyBorder="1" applyAlignment="1" applyProtection="1">
      <alignment horizontal="left"/>
      <protection locked="0"/>
    </xf>
    <xf numFmtId="0" fontId="2" fillId="3" borderId="1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protection locked="0"/>
    </xf>
    <xf numFmtId="0" fontId="2" fillId="2" borderId="22" xfId="0" applyFont="1" applyFill="1" applyBorder="1" applyAlignment="1" applyProtection="1">
      <alignment horizontal="center" vertical="center" wrapText="1"/>
      <protection locked="0"/>
    </xf>
    <xf numFmtId="0" fontId="2" fillId="4" borderId="14"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29" xfId="0" applyFont="1" applyFill="1" applyBorder="1" applyAlignment="1" applyProtection="1">
      <alignment horizontal="center" vertical="center" wrapText="1"/>
      <protection locked="0"/>
    </xf>
    <xf numFmtId="0" fontId="2" fillId="0" borderId="2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right"/>
    </xf>
    <xf numFmtId="0" fontId="1" fillId="3" borderId="6" xfId="0" applyFont="1" applyFill="1" applyBorder="1" applyAlignment="1" applyProtection="1">
      <alignment horizontal="right"/>
    </xf>
    <xf numFmtId="0" fontId="1" fillId="3" borderId="7" xfId="0" applyFont="1" applyFill="1" applyBorder="1" applyAlignment="1" applyProtection="1">
      <alignment horizontal="right"/>
    </xf>
    <xf numFmtId="0" fontId="1" fillId="4" borderId="2" xfId="0" applyFont="1" applyFill="1" applyBorder="1" applyAlignment="1" applyProtection="1">
      <alignment horizontal="right"/>
    </xf>
    <xf numFmtId="0" fontId="1" fillId="4" borderId="6" xfId="0" applyFont="1" applyFill="1" applyBorder="1" applyAlignment="1" applyProtection="1">
      <alignment horizontal="right"/>
    </xf>
    <xf numFmtId="0" fontId="1" fillId="4" borderId="7" xfId="0" applyFont="1" applyFill="1" applyBorder="1" applyAlignment="1" applyProtection="1">
      <alignment horizontal="right"/>
    </xf>
    <xf numFmtId="0" fontId="1" fillId="2" borderId="2" xfId="0" applyFont="1" applyFill="1" applyBorder="1" applyAlignment="1" applyProtection="1">
      <alignment horizontal="right"/>
    </xf>
    <xf numFmtId="0" fontId="1" fillId="2" borderId="6" xfId="0" applyFont="1" applyFill="1" applyBorder="1" applyAlignment="1" applyProtection="1">
      <alignment horizontal="right"/>
    </xf>
    <xf numFmtId="0" fontId="1" fillId="2" borderId="7" xfId="0" applyFont="1" applyFill="1" applyBorder="1" applyAlignment="1" applyProtection="1">
      <alignment horizontal="right"/>
    </xf>
    <xf numFmtId="0" fontId="0" fillId="0" borderId="22" xfId="0" applyBorder="1" applyAlignment="1" applyProtection="1">
      <alignment horizontal="center"/>
      <protection locked="0"/>
    </xf>
    <xf numFmtId="0" fontId="0" fillId="0" borderId="3" xfId="0" applyBorder="1" applyAlignment="1" applyProtection="1">
      <alignment horizontal="center"/>
      <protection locked="0"/>
    </xf>
    <xf numFmtId="0" fontId="3" fillId="0" borderId="0"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xf>
    <xf numFmtId="0" fontId="1" fillId="0" borderId="0" xfId="0" applyFont="1" applyFill="1" applyBorder="1" applyAlignment="1" applyProtection="1"/>
    <xf numFmtId="0" fontId="0" fillId="0" borderId="0" xfId="0" applyFill="1" applyAlignment="1" applyProtection="1">
      <alignment horizontal="center" vertical="center"/>
      <protection locked="0"/>
    </xf>
    <xf numFmtId="0" fontId="11" fillId="0" borderId="0" xfId="0" applyFont="1" applyProtection="1"/>
    <xf numFmtId="0" fontId="11" fillId="0" borderId="0" xfId="0" applyFont="1" applyAlignment="1" applyProtection="1">
      <alignment horizontal="center"/>
    </xf>
    <xf numFmtId="0" fontId="12" fillId="3" borderId="14" xfId="0" applyFont="1" applyFill="1" applyBorder="1" applyAlignment="1" applyProtection="1">
      <alignment horizontal="right"/>
    </xf>
    <xf numFmtId="0" fontId="12" fillId="4" borderId="5" xfId="0" applyFont="1" applyFill="1" applyBorder="1" applyAlignment="1" applyProtection="1">
      <alignment horizontal="right"/>
    </xf>
    <xf numFmtId="0" fontId="12" fillId="2" borderId="29" xfId="0" applyFont="1" applyFill="1" applyBorder="1" applyAlignment="1" applyProtection="1">
      <alignment horizontal="right"/>
    </xf>
    <xf numFmtId="0" fontId="11" fillId="0" borderId="0" xfId="0" applyFont="1" applyProtection="1">
      <protection locked="0"/>
    </xf>
    <xf numFmtId="0" fontId="12" fillId="3" borderId="32" xfId="0" applyFont="1" applyFill="1" applyBorder="1" applyProtection="1"/>
    <xf numFmtId="0" fontId="12" fillId="4" borderId="33" xfId="0" applyFont="1" applyFill="1" applyBorder="1" applyProtection="1"/>
    <xf numFmtId="0" fontId="12" fillId="2" borderId="34" xfId="0" applyFont="1" applyFill="1" applyBorder="1" applyProtection="1"/>
    <xf numFmtId="0" fontId="11" fillId="0" borderId="8" xfId="0" applyFont="1" applyBorder="1" applyAlignment="1" applyProtection="1">
      <alignment horizontal="center" vertical="center"/>
    </xf>
    <xf numFmtId="0" fontId="11" fillId="0" borderId="15" xfId="0" applyFont="1" applyBorder="1" applyAlignment="1" applyProtection="1">
      <alignment horizontal="center"/>
    </xf>
    <xf numFmtId="0" fontId="11" fillId="3" borderId="30" xfId="0" applyFont="1" applyFill="1" applyBorder="1" applyProtection="1"/>
    <xf numFmtId="0" fontId="11" fillId="4" borderId="30" xfId="0" applyFont="1" applyFill="1" applyBorder="1" applyProtection="1"/>
    <xf numFmtId="0" fontId="11" fillId="2" borderId="31" xfId="0" applyFont="1" applyFill="1" applyBorder="1" applyProtection="1"/>
    <xf numFmtId="0" fontId="11" fillId="0" borderId="10" xfId="0" applyFont="1" applyBorder="1" applyAlignment="1" applyProtection="1">
      <alignment horizontal="center" vertical="center"/>
    </xf>
    <xf numFmtId="0" fontId="11" fillId="0" borderId="16" xfId="0" applyFont="1" applyBorder="1" applyAlignment="1" applyProtection="1">
      <alignment horizontal="center"/>
    </xf>
    <xf numFmtId="0" fontId="11" fillId="3" borderId="16" xfId="0" applyFont="1" applyFill="1" applyBorder="1" applyProtection="1"/>
    <xf numFmtId="0" fontId="11" fillId="4" borderId="16" xfId="0" applyFont="1" applyFill="1" applyBorder="1" applyProtection="1"/>
    <xf numFmtId="0" fontId="11" fillId="2" borderId="11" xfId="0" applyFont="1" applyFill="1" applyBorder="1" applyProtection="1"/>
    <xf numFmtId="0" fontId="11" fillId="0" borderId="12" xfId="0" applyFont="1" applyBorder="1" applyAlignment="1" applyProtection="1">
      <alignment horizontal="center" vertical="center"/>
    </xf>
    <xf numFmtId="0" fontId="11" fillId="0" borderId="17" xfId="0" applyFont="1" applyBorder="1" applyAlignment="1" applyProtection="1">
      <alignment horizontal="center"/>
    </xf>
    <xf numFmtId="0" fontId="11" fillId="3" borderId="17" xfId="0" applyFont="1" applyFill="1" applyBorder="1" applyProtection="1"/>
    <xf numFmtId="0" fontId="11" fillId="4" borderId="17" xfId="0" applyFont="1" applyFill="1" applyBorder="1" applyProtection="1"/>
    <xf numFmtId="0" fontId="11" fillId="2" borderId="13" xfId="0" applyFont="1" applyFill="1" applyBorder="1" applyProtection="1"/>
    <xf numFmtId="0" fontId="11" fillId="3" borderId="15" xfId="0" applyFont="1" applyFill="1" applyBorder="1" applyProtection="1"/>
    <xf numFmtId="0" fontId="11" fillId="4" borderId="15" xfId="0" applyFont="1" applyFill="1" applyBorder="1" applyProtection="1"/>
    <xf numFmtId="0" fontId="11" fillId="2" borderId="9" xfId="0" applyFont="1" applyFill="1" applyBorder="1" applyProtection="1"/>
    <xf numFmtId="0" fontId="11" fillId="0" borderId="0" xfId="0" applyFont="1" applyAlignment="1" applyProtection="1">
      <alignment horizontal="center"/>
      <protection locked="0"/>
    </xf>
    <xf numFmtId="0" fontId="11" fillId="0" borderId="35" xfId="0" applyFont="1" applyBorder="1" applyAlignment="1" applyProtection="1">
      <alignment horizontal="center"/>
    </xf>
    <xf numFmtId="0" fontId="11" fillId="0" borderId="36" xfId="0" applyFont="1" applyBorder="1" applyAlignment="1" applyProtection="1">
      <alignment horizontal="center"/>
    </xf>
    <xf numFmtId="0" fontId="11" fillId="0" borderId="37" xfId="0" applyFont="1" applyBorder="1" applyAlignment="1" applyProtection="1">
      <alignment horizontal="center"/>
    </xf>
    <xf numFmtId="0" fontId="11" fillId="3" borderId="38" xfId="0" applyFont="1" applyFill="1" applyBorder="1" applyProtection="1"/>
    <xf numFmtId="0" fontId="11" fillId="3" borderId="39" xfId="0" applyFont="1" applyFill="1" applyBorder="1" applyProtection="1"/>
    <xf numFmtId="0" fontId="11" fillId="3" borderId="40" xfId="0" applyFont="1" applyFill="1" applyBorder="1" applyProtection="1"/>
    <xf numFmtId="0" fontId="11" fillId="0" borderId="30" xfId="0" applyFont="1" applyBorder="1" applyAlignment="1" applyProtection="1">
      <alignment horizontal="center"/>
    </xf>
    <xf numFmtId="0" fontId="11" fillId="0" borderId="5" xfId="0" applyFont="1" applyBorder="1" applyAlignment="1" applyProtection="1">
      <alignment horizontal="center"/>
    </xf>
    <xf numFmtId="0" fontId="12" fillId="0" borderId="41" xfId="0" applyFont="1" applyBorder="1" applyAlignment="1" applyProtection="1"/>
    <xf numFmtId="0" fontId="11" fillId="0" borderId="42" xfId="0" applyFont="1" applyBorder="1" applyAlignment="1" applyProtection="1">
      <alignment horizontal="center" vertical="center"/>
    </xf>
    <xf numFmtId="0" fontId="12" fillId="0" borderId="0" xfId="0" applyFont="1" applyBorder="1" applyAlignment="1" applyProtection="1">
      <alignment horizontal="center" wrapText="1"/>
    </xf>
    <xf numFmtId="0" fontId="12" fillId="0" borderId="23" xfId="0" applyFont="1" applyBorder="1" applyAlignment="1" applyProtection="1">
      <alignment horizontal="center" wrapText="1"/>
    </xf>
  </cellXfs>
  <cellStyles count="171">
    <cellStyle name="Collegamento ipertestuale" xfId="133" builtinId="8" hidden="1"/>
    <cellStyle name="Collegamento ipertestuale" xfId="141" builtinId="8" hidden="1"/>
    <cellStyle name="Collegamento ipertestuale" xfId="149" builtinId="8" hidden="1"/>
    <cellStyle name="Collegamento ipertestuale" xfId="157" builtinId="8" hidden="1"/>
    <cellStyle name="Collegamento ipertestuale" xfId="165" builtinId="8" hidden="1"/>
    <cellStyle name="Collegamento ipertestuale" xfId="167" builtinId="8" hidden="1"/>
    <cellStyle name="Collegamento ipertestuale" xfId="159" builtinId="8" hidden="1"/>
    <cellStyle name="Collegamento ipertestuale" xfId="151" builtinId="8" hidden="1"/>
    <cellStyle name="Collegamento ipertestuale" xfId="143" builtinId="8" hidden="1"/>
    <cellStyle name="Collegamento ipertestuale" xfId="135" builtinId="8" hidden="1"/>
    <cellStyle name="Collegamento ipertestuale" xfId="127" builtinId="8" hidden="1"/>
    <cellStyle name="Collegamento ipertestuale" xfId="119" builtinId="8" hidden="1"/>
    <cellStyle name="Collegamento ipertestuale" xfId="111" builtinId="8" hidden="1"/>
    <cellStyle name="Collegamento ipertestuale" xfId="103" builtinId="8" hidden="1"/>
    <cellStyle name="Collegamento ipertestuale" xfId="95" builtinId="8" hidden="1"/>
    <cellStyle name="Collegamento ipertestuale" xfId="87" builtinId="8" hidden="1"/>
    <cellStyle name="Collegamento ipertestuale" xfId="79" builtinId="8" hidden="1"/>
    <cellStyle name="Collegamento ipertestuale" xfId="13" builtinId="8" hidden="1"/>
    <cellStyle name="Collegamento ipertestuale" xfId="57" builtinId="8" hidden="1"/>
    <cellStyle name="Collegamento ipertestuale" xfId="25" builtinId="8" hidden="1"/>
    <cellStyle name="Collegamento ipertestuale" xfId="11" builtinId="8" hidden="1"/>
    <cellStyle name="Collegamento ipertestuale" xfId="53" builtinId="8" hidden="1"/>
    <cellStyle name="Collegamento ipertestuale" xfId="47" builtinId="8" hidden="1"/>
    <cellStyle name="Collegamento ipertestuale" xfId="31" builtinId="8" hidden="1"/>
    <cellStyle name="Collegamento ipertestuale" xfId="37" builtinId="8" hidden="1"/>
    <cellStyle name="Collegamento ipertestuale" xfId="75" builtinId="8" hidden="1"/>
    <cellStyle name="Collegamento ipertestuale" xfId="63" builtinId="8" hidden="1"/>
    <cellStyle name="Collegamento ipertestuale" xfId="19" builtinId="8" hidden="1"/>
    <cellStyle name="Collegamento ipertestuale" xfId="41" builtinId="8" hidden="1"/>
    <cellStyle name="Collegamento ipertestuale" xfId="51" builtinId="8" hidden="1"/>
    <cellStyle name="Collegamento ipertestuale" xfId="39" builtinId="8" hidden="1"/>
    <cellStyle name="Collegamento ipertestuale" xfId="33" builtinId="8" hidden="1"/>
    <cellStyle name="Collegamento ipertestuale" xfId="27" builtinId="8" hidden="1"/>
    <cellStyle name="Collegamento ipertestuale" xfId="43" builtinId="8" hidden="1"/>
    <cellStyle name="Collegamento ipertestuale" xfId="21" builtinId="8" hidden="1"/>
    <cellStyle name="Collegamento ipertestuale" xfId="49" builtinId="8" hidden="1"/>
    <cellStyle name="Collegamento ipertestuale" xfId="73" builtinId="8" hidden="1"/>
    <cellStyle name="Collegamento ipertestuale" xfId="67" builtinId="8" hidden="1"/>
    <cellStyle name="Collegamento ipertestuale" xfId="29" builtinId="8" hidden="1"/>
    <cellStyle name="Collegamento ipertestuale" xfId="35" builtinId="8" hidden="1"/>
    <cellStyle name="Collegamento ipertestuale" xfId="55" builtinId="8" hidden="1"/>
    <cellStyle name="Collegamento ipertestuale" xfId="45" builtinId="8" hidden="1"/>
    <cellStyle name="Collegamento ipertestuale" xfId="59" builtinId="8" hidden="1"/>
    <cellStyle name="Collegamento ipertestuale" xfId="17" builtinId="8" hidden="1"/>
    <cellStyle name="Collegamento ipertestuale" xfId="1" builtinId="8" hidden="1"/>
    <cellStyle name="Collegamento ipertestuale" xfId="65" builtinId="8" hidden="1"/>
    <cellStyle name="Collegamento ipertestuale" xfId="9" builtinId="8" hidden="1"/>
    <cellStyle name="Collegamento ipertestuale" xfId="83" builtinId="8" hidden="1"/>
    <cellStyle name="Collegamento ipertestuale" xfId="91" builtinId="8" hidden="1"/>
    <cellStyle name="Collegamento ipertestuale" xfId="99" builtinId="8" hidden="1"/>
    <cellStyle name="Collegamento ipertestuale" xfId="107" builtinId="8" hidden="1"/>
    <cellStyle name="Collegamento ipertestuale" xfId="115" builtinId="8" hidden="1"/>
    <cellStyle name="Collegamento ipertestuale" xfId="123" builtinId="8" hidden="1"/>
    <cellStyle name="Collegamento ipertestuale" xfId="131" builtinId="8" hidden="1"/>
    <cellStyle name="Collegamento ipertestuale" xfId="139" builtinId="8" hidden="1"/>
    <cellStyle name="Collegamento ipertestuale" xfId="147" builtinId="8" hidden="1"/>
    <cellStyle name="Collegamento ipertestuale" xfId="155" builtinId="8" hidden="1"/>
    <cellStyle name="Collegamento ipertestuale" xfId="163" builtinId="8" hidden="1"/>
    <cellStyle name="Collegamento ipertestuale" xfId="169" builtinId="8" hidden="1"/>
    <cellStyle name="Collegamento ipertestuale" xfId="161" builtinId="8" hidden="1"/>
    <cellStyle name="Collegamento ipertestuale" xfId="153" builtinId="8" hidden="1"/>
    <cellStyle name="Collegamento ipertestuale" xfId="145" builtinId="8" hidden="1"/>
    <cellStyle name="Collegamento ipertestuale" xfId="137" builtinId="8" hidden="1"/>
    <cellStyle name="Collegamento ipertestuale" xfId="129" builtinId="8" hidden="1"/>
    <cellStyle name="Collegamento ipertestuale" xfId="5" builtinId="8" hidden="1"/>
    <cellStyle name="Collegamento ipertestuale" xfId="77" builtinId="8" hidden="1"/>
    <cellStyle name="Collegamento ipertestuale" xfId="85" builtinId="8" hidden="1"/>
    <cellStyle name="Collegamento ipertestuale" xfId="89" builtinId="8" hidden="1"/>
    <cellStyle name="Collegamento ipertestuale" xfId="93" builtinId="8" hidden="1"/>
    <cellStyle name="Collegamento ipertestuale" xfId="101" builtinId="8" hidden="1"/>
    <cellStyle name="Collegamento ipertestuale" xfId="105" builtinId="8" hidden="1"/>
    <cellStyle name="Collegamento ipertestuale" xfId="109" builtinId="8" hidden="1"/>
    <cellStyle name="Collegamento ipertestuale" xfId="117" builtinId="8" hidden="1"/>
    <cellStyle name="Collegamento ipertestuale" xfId="121" builtinId="8" hidden="1"/>
    <cellStyle name="Collegamento ipertestuale" xfId="125" builtinId="8" hidden="1"/>
    <cellStyle name="Collegamento ipertestuale" xfId="113" builtinId="8" hidden="1"/>
    <cellStyle name="Collegamento ipertestuale" xfId="97" builtinId="8" hidden="1"/>
    <cellStyle name="Collegamento ipertestuale" xfId="81" builtinId="8" hidden="1"/>
    <cellStyle name="Collegamento ipertestuale" xfId="15" builtinId="8" hidden="1"/>
    <cellStyle name="Collegamento ipertestuale" xfId="71" builtinId="8" hidden="1"/>
    <cellStyle name="Collegamento ipertestuale" xfId="61" builtinId="8" hidden="1"/>
    <cellStyle name="Collegamento ipertestuale" xfId="69" builtinId="8" hidden="1"/>
    <cellStyle name="Collegamento ipertestuale" xfId="7" builtinId="8" hidden="1"/>
    <cellStyle name="Collegamento ipertestuale" xfId="23" builtinId="8" hidden="1"/>
    <cellStyle name="Collegamento ipertestuale" xfId="3" builtinId="8" hidden="1"/>
    <cellStyle name="Collegamento ipertestuale visitato" xfId="166" builtinId="9" hidden="1"/>
    <cellStyle name="Collegamento ipertestuale visitato" xfId="170" builtinId="9" hidden="1"/>
    <cellStyle name="Collegamento ipertestuale visitato" xfId="162" builtinId="9" hidden="1"/>
    <cellStyle name="Collegamento ipertestuale visitato" xfId="154" builtinId="9" hidden="1"/>
    <cellStyle name="Collegamento ipertestuale visitato" xfId="138" builtinId="9" hidden="1"/>
    <cellStyle name="Collegamento ipertestuale visitato" xfId="130" builtinId="9" hidden="1"/>
    <cellStyle name="Collegamento ipertestuale visitato" xfId="122" builtinId="9" hidden="1"/>
    <cellStyle name="Collegamento ipertestuale visitato" xfId="106" builtinId="9" hidden="1"/>
    <cellStyle name="Collegamento ipertestuale visitato" xfId="98" builtinId="9" hidden="1"/>
    <cellStyle name="Collegamento ipertestuale visitato" xfId="90" builtinId="9" hidden="1"/>
    <cellStyle name="Collegamento ipertestuale visitato" xfId="10" builtinId="9" hidden="1"/>
    <cellStyle name="Collegamento ipertestuale visitato" xfId="48" builtinId="9" hidden="1"/>
    <cellStyle name="Collegamento ipertestuale visitato" xfId="26" builtinId="9" hidden="1"/>
    <cellStyle name="Collegamento ipertestuale visitato" xfId="56" builtinId="9" hidden="1"/>
    <cellStyle name="Collegamento ipertestuale visitato" xfId="62" builtinId="9" hidden="1"/>
    <cellStyle name="Collegamento ipertestuale visitato" xfId="68" builtinId="9" hidden="1"/>
    <cellStyle name="Collegamento ipertestuale visitato" xfId="76" builtinId="9" hidden="1"/>
    <cellStyle name="Collegamento ipertestuale visitato" xfId="72" builtinId="9" hidden="1"/>
    <cellStyle name="Collegamento ipertestuale visitato" xfId="64" builtinId="9" hidden="1"/>
    <cellStyle name="Collegamento ipertestuale visitato" xfId="12" builtinId="9" hidden="1"/>
    <cellStyle name="Collegamento ipertestuale visitato" xfId="70" builtinId="9" hidden="1"/>
    <cellStyle name="Collegamento ipertestuale visitato" xfId="4" builtinId="9" hidden="1"/>
    <cellStyle name="Collegamento ipertestuale visitato" xfId="58" builtinId="9" hidden="1"/>
    <cellStyle name="Collegamento ipertestuale visitato" xfId="60" builtinId="9" hidden="1"/>
    <cellStyle name="Collegamento ipertestuale visitato" xfId="14" builtinId="9" hidden="1"/>
    <cellStyle name="Collegamento ipertestuale visitato" xfId="66" builtinId="9" hidden="1"/>
    <cellStyle name="Collegamento ipertestuale visitato" xfId="36" builtinId="9" hidden="1"/>
    <cellStyle name="Collegamento ipertestuale visitato" xfId="46" builtinId="9" hidden="1"/>
    <cellStyle name="Collegamento ipertestuale visitato" xfId="54" builtinId="9" hidden="1"/>
    <cellStyle name="Collegamento ipertestuale visitato" xfId="42" builtinId="9" hidden="1"/>
    <cellStyle name="Collegamento ipertestuale visitato" xfId="40" builtinId="9" hidden="1"/>
    <cellStyle name="Collegamento ipertestuale visitato" xfId="38" builtinId="9" hidden="1"/>
    <cellStyle name="Collegamento ipertestuale visitato" xfId="20" builtinId="9" hidden="1"/>
    <cellStyle name="Collegamento ipertestuale visitato" xfId="22" builtinId="9" hidden="1"/>
    <cellStyle name="Collegamento ipertestuale visitato" xfId="30" builtinId="9" hidden="1"/>
    <cellStyle name="Collegamento ipertestuale visitato" xfId="44" builtinId="9" hidden="1"/>
    <cellStyle name="Collegamento ipertestuale visitato" xfId="16" builtinId="9" hidden="1"/>
    <cellStyle name="Collegamento ipertestuale visitato" xfId="52" builtinId="9" hidden="1"/>
    <cellStyle name="Collegamento ipertestuale visitato" xfId="24" builtinId="9" hidden="1"/>
    <cellStyle name="Collegamento ipertestuale visitato" xfId="34" builtinId="9" hidden="1"/>
    <cellStyle name="Collegamento ipertestuale visitato" xfId="50" builtinId="9" hidden="1"/>
    <cellStyle name="Collegamento ipertestuale visitato" xfId="32" builtinId="9" hidden="1"/>
    <cellStyle name="Collegamento ipertestuale visitato" xfId="6" builtinId="9" hidden="1"/>
    <cellStyle name="Collegamento ipertestuale visitato" xfId="2" builtinId="9" hidden="1"/>
    <cellStyle name="Collegamento ipertestuale visitato" xfId="74" builtinId="9" hidden="1"/>
    <cellStyle name="Collegamento ipertestuale visitato" xfId="18" builtinId="9" hidden="1"/>
    <cellStyle name="Collegamento ipertestuale visitato" xfId="82" builtinId="9" hidden="1"/>
    <cellStyle name="Collegamento ipertestuale visitato" xfId="114" builtinId="9" hidden="1"/>
    <cellStyle name="Collegamento ipertestuale visitato" xfId="146" builtinId="9" hidden="1"/>
    <cellStyle name="Collegamento ipertestuale visitato" xfId="168" builtinId="9" hidden="1"/>
    <cellStyle name="Collegamento ipertestuale visitato" xfId="112"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4" builtinId="9" hidden="1"/>
    <cellStyle name="Collegamento ipertestuale visitato" xfId="128"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50" builtinId="9" hidden="1"/>
    <cellStyle name="Collegamento ipertestuale visitato" xfId="152"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4" builtinId="9" hidden="1"/>
    <cellStyle name="Collegamento ipertestuale visitato" xfId="148" builtinId="9" hidden="1"/>
    <cellStyle name="Collegamento ipertestuale visitato" xfId="126"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8" builtinId="9" hidden="1"/>
    <cellStyle name="Collegamento ipertestuale visitato" xfId="110" builtinId="9" hidden="1"/>
    <cellStyle name="Collegamento ipertestuale visitato" xfId="80"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28" builtinId="9" hidden="1"/>
    <cellStyle name="Collegamento ipertestuale visitato" xfId="78" builtinId="9" hidden="1"/>
    <cellStyle name="Collegamento ipertestuale visitato" xfId="8" builtinId="9" hidden="1"/>
    <cellStyle name="Normale" xfId="0" builtinId="0"/>
  </cellStyles>
  <dxfs count="9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Grafici!$D$1</c:f>
              <c:strCache>
                <c:ptCount val="1"/>
                <c:pt idx="0">
                  <c:v>Pianura</c:v>
                </c:pt>
              </c:strCache>
            </c:strRef>
          </c:tx>
          <c:spPr>
            <a:solidFill>
              <a:schemeClr val="accent5">
                <a:lumMod val="60000"/>
                <a:lumOff val="40000"/>
              </a:schemeClr>
            </a:solidFill>
            <a:ln>
              <a:noFill/>
            </a:ln>
            <a:effectLst/>
          </c:spPr>
          <c:invertIfNegative val="0"/>
          <c:cat>
            <c:multiLvlStrRef>
              <c:f>Grafici!$A$3:$B$52</c:f>
              <c:multiLvlStrCache>
                <c:ptCount val="50"/>
                <c:lvl>
                  <c:pt idx="0">
                    <c:v>1.1</c:v>
                  </c:pt>
                  <c:pt idx="1">
                    <c:v>1.2</c:v>
                  </c:pt>
                  <c:pt idx="2">
                    <c:v>1.3</c:v>
                  </c:pt>
                  <c:pt idx="3">
                    <c:v>1.4</c:v>
                  </c:pt>
                  <c:pt idx="4">
                    <c:v>1.5</c:v>
                  </c:pt>
                  <c:pt idx="5">
                    <c:v>1.6</c:v>
                  </c:pt>
                  <c:pt idx="6">
                    <c:v>1.7</c:v>
                  </c:pt>
                  <c:pt idx="7">
                    <c:v>1.8</c:v>
                  </c:pt>
                  <c:pt idx="8">
                    <c:v>1.9</c:v>
                  </c:pt>
                  <c:pt idx="9">
                    <c:v>1.10</c:v>
                  </c:pt>
                  <c:pt idx="10">
                    <c:v>1.11</c:v>
                  </c:pt>
                  <c:pt idx="11">
                    <c:v>1.12</c:v>
                  </c:pt>
                  <c:pt idx="12">
                    <c:v>1.13</c:v>
                  </c:pt>
                  <c:pt idx="13">
                    <c:v>1.14</c:v>
                  </c:pt>
                  <c:pt idx="14">
                    <c:v>2.1</c:v>
                  </c:pt>
                  <c:pt idx="15">
                    <c:v>2.2</c:v>
                  </c:pt>
                  <c:pt idx="16">
                    <c:v>2.3</c:v>
                  </c:pt>
                  <c:pt idx="17">
                    <c:v>2.4</c:v>
                  </c:pt>
                  <c:pt idx="18">
                    <c:v>2.5</c:v>
                  </c:pt>
                  <c:pt idx="19">
                    <c:v>2.6</c:v>
                  </c:pt>
                  <c:pt idx="20">
                    <c:v>2.7</c:v>
                  </c:pt>
                  <c:pt idx="21">
                    <c:v>2.8</c:v>
                  </c:pt>
                  <c:pt idx="22">
                    <c:v>2.9</c:v>
                  </c:pt>
                  <c:pt idx="23">
                    <c:v>2.10</c:v>
                  </c:pt>
                  <c:pt idx="24">
                    <c:v>2.11</c:v>
                  </c:pt>
                  <c:pt idx="25">
                    <c:v>2.12</c:v>
                  </c:pt>
                  <c:pt idx="26">
                    <c:v>2.13</c:v>
                  </c:pt>
                  <c:pt idx="27">
                    <c:v>2.14</c:v>
                  </c:pt>
                  <c:pt idx="28">
                    <c:v>2.15</c:v>
                  </c:pt>
                  <c:pt idx="29">
                    <c:v>2.16</c:v>
                  </c:pt>
                  <c:pt idx="30">
                    <c:v>3.1</c:v>
                  </c:pt>
                  <c:pt idx="31">
                    <c:v>3.2</c:v>
                  </c:pt>
                  <c:pt idx="32">
                    <c:v>3.3</c:v>
                  </c:pt>
                  <c:pt idx="33">
                    <c:v>3.4</c:v>
                  </c:pt>
                  <c:pt idx="34">
                    <c:v>3.5</c:v>
                  </c:pt>
                  <c:pt idx="35">
                    <c:v>3.6</c:v>
                  </c:pt>
                  <c:pt idx="36">
                    <c:v>3.7</c:v>
                  </c:pt>
                  <c:pt idx="37">
                    <c:v>3.8</c:v>
                  </c:pt>
                  <c:pt idx="38">
                    <c:v>3.9</c:v>
                  </c:pt>
                  <c:pt idx="39">
                    <c:v>3.10</c:v>
                  </c:pt>
                  <c:pt idx="40">
                    <c:v>3.11</c:v>
                  </c:pt>
                  <c:pt idx="41">
                    <c:v>3.12</c:v>
                  </c:pt>
                  <c:pt idx="42">
                    <c:v>3.13</c:v>
                  </c:pt>
                  <c:pt idx="43">
                    <c:v>3.14</c:v>
                  </c:pt>
                  <c:pt idx="44">
                    <c:v>A.1</c:v>
                  </c:pt>
                  <c:pt idx="45">
                    <c:v>A.2</c:v>
                  </c:pt>
                  <c:pt idx="46">
                    <c:v>A.3</c:v>
                  </c:pt>
                  <c:pt idx="47">
                    <c:v>A.4</c:v>
                  </c:pt>
                  <c:pt idx="48">
                    <c:v>A.5</c:v>
                  </c:pt>
                  <c:pt idx="49">
                    <c:v>A.6</c:v>
                  </c:pt>
                </c:lvl>
                <c:lvl>
                  <c:pt idx="0">
                    <c:v>OG1</c:v>
                  </c:pt>
                  <c:pt idx="14">
                    <c:v>OG2</c:v>
                  </c:pt>
                  <c:pt idx="30">
                    <c:v>OG3</c:v>
                  </c:pt>
                  <c:pt idx="44">
                    <c:v>AKIS</c:v>
                  </c:pt>
                </c:lvl>
              </c:multiLvlStrCache>
            </c:multiLvlStrRef>
          </c:cat>
          <c:val>
            <c:numRef>
              <c:f>Grafici!$D$3:$D$52</c:f>
              <c:numCache>
                <c:formatCode>General</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0-E2AE-47F8-89B1-AFCC648275A2}"/>
            </c:ext>
          </c:extLst>
        </c:ser>
        <c:ser>
          <c:idx val="1"/>
          <c:order val="1"/>
          <c:tx>
            <c:strRef>
              <c:f>Grafici!$E$1</c:f>
              <c:strCache>
                <c:ptCount val="1"/>
                <c:pt idx="0">
                  <c:v>Collina</c:v>
                </c:pt>
              </c:strCache>
            </c:strRef>
          </c:tx>
          <c:spPr>
            <a:solidFill>
              <a:schemeClr val="accent6">
                <a:lumMod val="60000"/>
                <a:lumOff val="40000"/>
              </a:schemeClr>
            </a:solidFill>
            <a:ln>
              <a:noFill/>
            </a:ln>
            <a:effectLst/>
          </c:spPr>
          <c:invertIfNegative val="0"/>
          <c:cat>
            <c:multiLvlStrRef>
              <c:f>Grafici!$A$3:$B$52</c:f>
              <c:multiLvlStrCache>
                <c:ptCount val="50"/>
                <c:lvl>
                  <c:pt idx="0">
                    <c:v>1.1</c:v>
                  </c:pt>
                  <c:pt idx="1">
                    <c:v>1.2</c:v>
                  </c:pt>
                  <c:pt idx="2">
                    <c:v>1.3</c:v>
                  </c:pt>
                  <c:pt idx="3">
                    <c:v>1.4</c:v>
                  </c:pt>
                  <c:pt idx="4">
                    <c:v>1.5</c:v>
                  </c:pt>
                  <c:pt idx="5">
                    <c:v>1.6</c:v>
                  </c:pt>
                  <c:pt idx="6">
                    <c:v>1.7</c:v>
                  </c:pt>
                  <c:pt idx="7">
                    <c:v>1.8</c:v>
                  </c:pt>
                  <c:pt idx="8">
                    <c:v>1.9</c:v>
                  </c:pt>
                  <c:pt idx="9">
                    <c:v>1.10</c:v>
                  </c:pt>
                  <c:pt idx="10">
                    <c:v>1.11</c:v>
                  </c:pt>
                  <c:pt idx="11">
                    <c:v>1.12</c:v>
                  </c:pt>
                  <c:pt idx="12">
                    <c:v>1.13</c:v>
                  </c:pt>
                  <c:pt idx="13">
                    <c:v>1.14</c:v>
                  </c:pt>
                  <c:pt idx="14">
                    <c:v>2.1</c:v>
                  </c:pt>
                  <c:pt idx="15">
                    <c:v>2.2</c:v>
                  </c:pt>
                  <c:pt idx="16">
                    <c:v>2.3</c:v>
                  </c:pt>
                  <c:pt idx="17">
                    <c:v>2.4</c:v>
                  </c:pt>
                  <c:pt idx="18">
                    <c:v>2.5</c:v>
                  </c:pt>
                  <c:pt idx="19">
                    <c:v>2.6</c:v>
                  </c:pt>
                  <c:pt idx="20">
                    <c:v>2.7</c:v>
                  </c:pt>
                  <c:pt idx="21">
                    <c:v>2.8</c:v>
                  </c:pt>
                  <c:pt idx="22">
                    <c:v>2.9</c:v>
                  </c:pt>
                  <c:pt idx="23">
                    <c:v>2.10</c:v>
                  </c:pt>
                  <c:pt idx="24">
                    <c:v>2.11</c:v>
                  </c:pt>
                  <c:pt idx="25">
                    <c:v>2.12</c:v>
                  </c:pt>
                  <c:pt idx="26">
                    <c:v>2.13</c:v>
                  </c:pt>
                  <c:pt idx="27">
                    <c:v>2.14</c:v>
                  </c:pt>
                  <c:pt idx="28">
                    <c:v>2.15</c:v>
                  </c:pt>
                  <c:pt idx="29">
                    <c:v>2.16</c:v>
                  </c:pt>
                  <c:pt idx="30">
                    <c:v>3.1</c:v>
                  </c:pt>
                  <c:pt idx="31">
                    <c:v>3.2</c:v>
                  </c:pt>
                  <c:pt idx="32">
                    <c:v>3.3</c:v>
                  </c:pt>
                  <c:pt idx="33">
                    <c:v>3.4</c:v>
                  </c:pt>
                  <c:pt idx="34">
                    <c:v>3.5</c:v>
                  </c:pt>
                  <c:pt idx="35">
                    <c:v>3.6</c:v>
                  </c:pt>
                  <c:pt idx="36">
                    <c:v>3.7</c:v>
                  </c:pt>
                  <c:pt idx="37">
                    <c:v>3.8</c:v>
                  </c:pt>
                  <c:pt idx="38">
                    <c:v>3.9</c:v>
                  </c:pt>
                  <c:pt idx="39">
                    <c:v>3.10</c:v>
                  </c:pt>
                  <c:pt idx="40">
                    <c:v>3.11</c:v>
                  </c:pt>
                  <c:pt idx="41">
                    <c:v>3.12</c:v>
                  </c:pt>
                  <c:pt idx="42">
                    <c:v>3.13</c:v>
                  </c:pt>
                  <c:pt idx="43">
                    <c:v>3.14</c:v>
                  </c:pt>
                  <c:pt idx="44">
                    <c:v>A.1</c:v>
                  </c:pt>
                  <c:pt idx="45">
                    <c:v>A.2</c:v>
                  </c:pt>
                  <c:pt idx="46">
                    <c:v>A.3</c:v>
                  </c:pt>
                  <c:pt idx="47">
                    <c:v>A.4</c:v>
                  </c:pt>
                  <c:pt idx="48">
                    <c:v>A.5</c:v>
                  </c:pt>
                  <c:pt idx="49">
                    <c:v>A.6</c:v>
                  </c:pt>
                </c:lvl>
                <c:lvl>
                  <c:pt idx="0">
                    <c:v>OG1</c:v>
                  </c:pt>
                  <c:pt idx="14">
                    <c:v>OG2</c:v>
                  </c:pt>
                  <c:pt idx="30">
                    <c:v>OG3</c:v>
                  </c:pt>
                  <c:pt idx="44">
                    <c:v>AKIS</c:v>
                  </c:pt>
                </c:lvl>
              </c:multiLvlStrCache>
            </c:multiLvlStrRef>
          </c:cat>
          <c:val>
            <c:numRef>
              <c:f>Grafici!$E$3:$E$52</c:f>
              <c:numCache>
                <c:formatCode>General</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1-E2AE-47F8-89B1-AFCC648275A2}"/>
            </c:ext>
          </c:extLst>
        </c:ser>
        <c:ser>
          <c:idx val="2"/>
          <c:order val="2"/>
          <c:tx>
            <c:strRef>
              <c:f>Grafici!$F$1</c:f>
              <c:strCache>
                <c:ptCount val="1"/>
                <c:pt idx="0">
                  <c:v>Montagna</c:v>
                </c:pt>
              </c:strCache>
            </c:strRef>
          </c:tx>
          <c:spPr>
            <a:solidFill>
              <a:schemeClr val="accent4">
                <a:lumMod val="40000"/>
                <a:lumOff val="60000"/>
              </a:schemeClr>
            </a:solidFill>
            <a:ln>
              <a:noFill/>
            </a:ln>
            <a:effectLst/>
          </c:spPr>
          <c:invertIfNegative val="0"/>
          <c:cat>
            <c:multiLvlStrRef>
              <c:f>Grafici!$A$3:$B$52</c:f>
              <c:multiLvlStrCache>
                <c:ptCount val="50"/>
                <c:lvl>
                  <c:pt idx="0">
                    <c:v>1.1</c:v>
                  </c:pt>
                  <c:pt idx="1">
                    <c:v>1.2</c:v>
                  </c:pt>
                  <c:pt idx="2">
                    <c:v>1.3</c:v>
                  </c:pt>
                  <c:pt idx="3">
                    <c:v>1.4</c:v>
                  </c:pt>
                  <c:pt idx="4">
                    <c:v>1.5</c:v>
                  </c:pt>
                  <c:pt idx="5">
                    <c:v>1.6</c:v>
                  </c:pt>
                  <c:pt idx="6">
                    <c:v>1.7</c:v>
                  </c:pt>
                  <c:pt idx="7">
                    <c:v>1.8</c:v>
                  </c:pt>
                  <c:pt idx="8">
                    <c:v>1.9</c:v>
                  </c:pt>
                  <c:pt idx="9">
                    <c:v>1.10</c:v>
                  </c:pt>
                  <c:pt idx="10">
                    <c:v>1.11</c:v>
                  </c:pt>
                  <c:pt idx="11">
                    <c:v>1.12</c:v>
                  </c:pt>
                  <c:pt idx="12">
                    <c:v>1.13</c:v>
                  </c:pt>
                  <c:pt idx="13">
                    <c:v>1.14</c:v>
                  </c:pt>
                  <c:pt idx="14">
                    <c:v>2.1</c:v>
                  </c:pt>
                  <c:pt idx="15">
                    <c:v>2.2</c:v>
                  </c:pt>
                  <c:pt idx="16">
                    <c:v>2.3</c:v>
                  </c:pt>
                  <c:pt idx="17">
                    <c:v>2.4</c:v>
                  </c:pt>
                  <c:pt idx="18">
                    <c:v>2.5</c:v>
                  </c:pt>
                  <c:pt idx="19">
                    <c:v>2.6</c:v>
                  </c:pt>
                  <c:pt idx="20">
                    <c:v>2.7</c:v>
                  </c:pt>
                  <c:pt idx="21">
                    <c:v>2.8</c:v>
                  </c:pt>
                  <c:pt idx="22">
                    <c:v>2.9</c:v>
                  </c:pt>
                  <c:pt idx="23">
                    <c:v>2.10</c:v>
                  </c:pt>
                  <c:pt idx="24">
                    <c:v>2.11</c:v>
                  </c:pt>
                  <c:pt idx="25">
                    <c:v>2.12</c:v>
                  </c:pt>
                  <c:pt idx="26">
                    <c:v>2.13</c:v>
                  </c:pt>
                  <c:pt idx="27">
                    <c:v>2.14</c:v>
                  </c:pt>
                  <c:pt idx="28">
                    <c:v>2.15</c:v>
                  </c:pt>
                  <c:pt idx="29">
                    <c:v>2.16</c:v>
                  </c:pt>
                  <c:pt idx="30">
                    <c:v>3.1</c:v>
                  </c:pt>
                  <c:pt idx="31">
                    <c:v>3.2</c:v>
                  </c:pt>
                  <c:pt idx="32">
                    <c:v>3.3</c:v>
                  </c:pt>
                  <c:pt idx="33">
                    <c:v>3.4</c:v>
                  </c:pt>
                  <c:pt idx="34">
                    <c:v>3.5</c:v>
                  </c:pt>
                  <c:pt idx="35">
                    <c:v>3.6</c:v>
                  </c:pt>
                  <c:pt idx="36">
                    <c:v>3.7</c:v>
                  </c:pt>
                  <c:pt idx="37">
                    <c:v>3.8</c:v>
                  </c:pt>
                  <c:pt idx="38">
                    <c:v>3.9</c:v>
                  </c:pt>
                  <c:pt idx="39">
                    <c:v>3.10</c:v>
                  </c:pt>
                  <c:pt idx="40">
                    <c:v>3.11</c:v>
                  </c:pt>
                  <c:pt idx="41">
                    <c:v>3.12</c:v>
                  </c:pt>
                  <c:pt idx="42">
                    <c:v>3.13</c:v>
                  </c:pt>
                  <c:pt idx="43">
                    <c:v>3.14</c:v>
                  </c:pt>
                  <c:pt idx="44">
                    <c:v>A.1</c:v>
                  </c:pt>
                  <c:pt idx="45">
                    <c:v>A.2</c:v>
                  </c:pt>
                  <c:pt idx="46">
                    <c:v>A.3</c:v>
                  </c:pt>
                  <c:pt idx="47">
                    <c:v>A.4</c:v>
                  </c:pt>
                  <c:pt idx="48">
                    <c:v>A.5</c:v>
                  </c:pt>
                  <c:pt idx="49">
                    <c:v>A.6</c:v>
                  </c:pt>
                </c:lvl>
                <c:lvl>
                  <c:pt idx="0">
                    <c:v>OG1</c:v>
                  </c:pt>
                  <c:pt idx="14">
                    <c:v>OG2</c:v>
                  </c:pt>
                  <c:pt idx="30">
                    <c:v>OG3</c:v>
                  </c:pt>
                  <c:pt idx="44">
                    <c:v>AKIS</c:v>
                  </c:pt>
                </c:lvl>
              </c:multiLvlStrCache>
            </c:multiLvlStrRef>
          </c:cat>
          <c:val>
            <c:numRef>
              <c:f>Grafici!$F$3:$F$52</c:f>
              <c:numCache>
                <c:formatCode>General</c:formatCod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extLst>
            <c:ext xmlns:c16="http://schemas.microsoft.com/office/drawing/2014/chart" uri="{C3380CC4-5D6E-409C-BE32-E72D297353CC}">
              <c16:uniqueId val="{00000002-E2AE-47F8-89B1-AFCC648275A2}"/>
            </c:ext>
          </c:extLst>
        </c:ser>
        <c:dLbls>
          <c:showLegendKey val="0"/>
          <c:showVal val="0"/>
          <c:showCatName val="0"/>
          <c:showSerName val="0"/>
          <c:showPercent val="0"/>
          <c:showBubbleSize val="0"/>
        </c:dLbls>
        <c:gapWidth val="150"/>
        <c:overlap val="100"/>
        <c:axId val="2103159528"/>
        <c:axId val="2100411848"/>
      </c:barChart>
      <c:catAx>
        <c:axId val="2103159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100411848"/>
        <c:crosses val="autoZero"/>
        <c:auto val="1"/>
        <c:lblAlgn val="ctr"/>
        <c:lblOffset val="100"/>
        <c:noMultiLvlLbl val="0"/>
      </c:catAx>
      <c:valAx>
        <c:axId val="21004118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2103159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15240</xdr:colOff>
      <xdr:row>2</xdr:row>
      <xdr:rowOff>4444</xdr:rowOff>
    </xdr:from>
    <xdr:to>
      <xdr:col>21</xdr:col>
      <xdr:colOff>15240</xdr:colOff>
      <xdr:row>30</xdr:row>
      <xdr:rowOff>7619</xdr:rowOff>
    </xdr:to>
    <xdr:graphicFrame macro="">
      <xdr:nvGraphicFramePr>
        <xdr:cNvPr id="3" name="Gra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showGridLines="0" zoomScale="85" zoomScaleNormal="85" workbookViewId="0">
      <pane xSplit="2" ySplit="8" topLeftCell="J9" activePane="bottomRight" state="frozen"/>
      <selection pane="topRight" activeCell="C1" sqref="C1"/>
      <selection pane="bottomLeft" activeCell="A9" sqref="A9"/>
      <selection pane="bottomRight" activeCell="L13" sqref="L13"/>
    </sheetView>
  </sheetViews>
  <sheetFormatPr defaultColWidth="8.88671875" defaultRowHeight="15.6"/>
  <cols>
    <col min="1" max="1" width="10.44140625" style="35" customWidth="1"/>
    <col min="2" max="2" width="70.44140625" style="37" customWidth="1"/>
    <col min="3" max="3" width="4.44140625" style="37" bestFit="1" customWidth="1"/>
    <col min="4" max="8" width="13.44140625" style="36" customWidth="1"/>
    <col min="9" max="9" width="13.44140625" style="42" customWidth="1"/>
    <col min="10" max="10" width="3.109375" style="36" customWidth="1"/>
    <col min="11" max="15" width="13.44140625" style="36" customWidth="1"/>
    <col min="16" max="16" width="13.44140625" style="42" customWidth="1"/>
    <col min="17" max="17" width="3.109375" style="36" customWidth="1"/>
    <col min="18" max="22" width="13.44140625" style="36" customWidth="1"/>
    <col min="23" max="23" width="3.109375" style="37" customWidth="1"/>
    <col min="24" max="24" width="16.6640625" style="37" customWidth="1"/>
    <col min="25" max="29" width="11.88671875" style="37" customWidth="1"/>
    <col min="30" max="16384" width="8.88671875" style="37"/>
  </cols>
  <sheetData>
    <row r="1" spans="1:25" ht="16.2" thickBot="1">
      <c r="B1" s="36"/>
      <c r="C1" s="36"/>
    </row>
    <row r="2" spans="1:25" ht="16.8" thickTop="1" thickBot="1">
      <c r="A2" s="97" t="s">
        <v>0</v>
      </c>
      <c r="B2" s="98"/>
      <c r="C2" s="38"/>
      <c r="D2" s="39"/>
      <c r="E2" s="39"/>
      <c r="F2" s="39"/>
      <c r="G2" s="39"/>
      <c r="H2" s="39"/>
      <c r="I2" s="39"/>
      <c r="J2" s="39"/>
      <c r="K2" s="39"/>
      <c r="L2" s="39"/>
      <c r="M2" s="39"/>
      <c r="N2" s="39"/>
      <c r="O2" s="39"/>
      <c r="P2" s="39"/>
      <c r="Q2" s="39"/>
      <c r="R2" s="39"/>
      <c r="S2" s="39"/>
      <c r="T2" s="39"/>
    </row>
    <row r="3" spans="1:25" ht="16.2" thickTop="1"/>
    <row r="4" spans="1:25" ht="43.2">
      <c r="B4" s="91"/>
      <c r="C4" s="92"/>
      <c r="D4" s="1" t="s">
        <v>1</v>
      </c>
      <c r="E4" s="2" t="s">
        <v>2</v>
      </c>
      <c r="F4" s="2" t="s">
        <v>3</v>
      </c>
      <c r="G4" s="1" t="s">
        <v>4</v>
      </c>
      <c r="H4" s="3" t="s">
        <v>5</v>
      </c>
      <c r="I4" s="122"/>
      <c r="J4" s="4"/>
      <c r="K4" s="5" t="s">
        <v>1</v>
      </c>
      <c r="L4" s="6" t="s">
        <v>6</v>
      </c>
      <c r="M4" s="6" t="s">
        <v>7</v>
      </c>
      <c r="N4" s="5" t="s">
        <v>4</v>
      </c>
      <c r="O4" s="7" t="s">
        <v>8</v>
      </c>
      <c r="P4" s="122"/>
      <c r="Q4" s="4"/>
      <c r="R4" s="8" t="s">
        <v>1</v>
      </c>
      <c r="S4" s="9" t="s">
        <v>9</v>
      </c>
      <c r="T4" s="9" t="s">
        <v>10</v>
      </c>
      <c r="U4" s="8" t="s">
        <v>4</v>
      </c>
      <c r="V4" s="10" t="s">
        <v>11</v>
      </c>
    </row>
    <row r="5" spans="1:25">
      <c r="B5" s="93" t="s">
        <v>12</v>
      </c>
      <c r="C5" s="16" t="s">
        <v>13</v>
      </c>
      <c r="D5" s="11">
        <f>COUNTIF(D$11:H$24,10)</f>
        <v>0</v>
      </c>
      <c r="E5" s="12">
        <f>'OG1'!D5+'OG2'!D5+'OG3'!D5+AKIS!D5</f>
        <v>0</v>
      </c>
      <c r="F5" s="13">
        <f>5-E5</f>
        <v>5</v>
      </c>
      <c r="G5" s="14">
        <f>COUNTIF(D$11:H$24,10)*10</f>
        <v>0</v>
      </c>
      <c r="H5" s="15">
        <f>'OG1'!G5+'OG2'!G5+'OG3'!G5+AKIS!G5</f>
        <v>0</v>
      </c>
      <c r="I5" s="93" t="s">
        <v>12</v>
      </c>
      <c r="J5" s="16" t="s">
        <v>13</v>
      </c>
      <c r="K5" s="17">
        <f>COUNTIF(K$11:O$24,10)</f>
        <v>0</v>
      </c>
      <c r="L5" s="18">
        <f>'OG1'!K5+'OG2'!K5+'OG3'!K5+AKIS!K5</f>
        <v>0</v>
      </c>
      <c r="M5" s="19">
        <f>5-L5</f>
        <v>5</v>
      </c>
      <c r="N5" s="20">
        <f>COUNTIF(K$11:O$24,10)*10</f>
        <v>0</v>
      </c>
      <c r="O5" s="21">
        <f>'OG1'!N5+'OG2'!N5+'OG3'!N5+AKIS!N5</f>
        <v>0</v>
      </c>
      <c r="P5" s="93" t="s">
        <v>12</v>
      </c>
      <c r="Q5" s="16" t="s">
        <v>13</v>
      </c>
      <c r="R5" s="22">
        <f>COUNTIF(R$11:V$24,10)</f>
        <v>0</v>
      </c>
      <c r="S5" s="23">
        <f>'OG1'!R5+'OG2'!R5+'OG3'!R5+AKIS!R5</f>
        <v>0</v>
      </c>
      <c r="T5" s="24">
        <f>5-S5</f>
        <v>5</v>
      </c>
      <c r="U5" s="25">
        <f>COUNTIF(R$11:V$24,10)*10</f>
        <v>0</v>
      </c>
      <c r="V5" s="26">
        <f>'OG1'!U5+'OG2'!U5+'OG3'!U5+AKIS!U5</f>
        <v>0</v>
      </c>
    </row>
    <row r="6" spans="1:25">
      <c r="B6" s="93" t="s">
        <v>14</v>
      </c>
      <c r="C6" s="16" t="s">
        <v>13</v>
      </c>
      <c r="D6" s="11">
        <f>COUNTIF(D$11:H$24,5)</f>
        <v>0</v>
      </c>
      <c r="E6" s="12">
        <f>'OG1'!D6+'OG2'!D6+'OG3'!D6+AKIS!D6</f>
        <v>0</v>
      </c>
      <c r="F6" s="13">
        <f>7-E6</f>
        <v>7</v>
      </c>
      <c r="G6" s="14">
        <f>COUNTIF(D$11:H$24,5)*5</f>
        <v>0</v>
      </c>
      <c r="H6" s="15">
        <f>'OG1'!G6+'OG2'!G6+'OG3'!G6+AKIS!G6</f>
        <v>0</v>
      </c>
      <c r="I6" s="93" t="s">
        <v>14</v>
      </c>
      <c r="J6" s="16" t="s">
        <v>13</v>
      </c>
      <c r="K6" s="17">
        <f>COUNTIF(K$11:O$24,5)</f>
        <v>0</v>
      </c>
      <c r="L6" s="18">
        <f>'OG1'!K6+'OG2'!K6+'OG3'!K6+AKIS!K6</f>
        <v>0</v>
      </c>
      <c r="M6" s="27">
        <f>7-L6</f>
        <v>7</v>
      </c>
      <c r="N6" s="20">
        <f>COUNTIF(K$11:O$24,5)*5</f>
        <v>0</v>
      </c>
      <c r="O6" s="21">
        <f>'OG1'!N6+'OG2'!N6+'OG3'!N6+AKIS!N6</f>
        <v>0</v>
      </c>
      <c r="P6" s="93" t="s">
        <v>14</v>
      </c>
      <c r="Q6" s="16" t="s">
        <v>13</v>
      </c>
      <c r="R6" s="22">
        <f>COUNTIF(R$11:V$24,5)</f>
        <v>0</v>
      </c>
      <c r="S6" s="23">
        <f>'OG1'!R6+'OG2'!R6+'OG3'!R6+AKIS!R6</f>
        <v>0</v>
      </c>
      <c r="T6" s="28">
        <f>7-S6</f>
        <v>7</v>
      </c>
      <c r="U6" s="25">
        <f>COUNTIF(R$11:V$24,5)*5</f>
        <v>0</v>
      </c>
      <c r="V6" s="26">
        <f>'OG1'!U6+'OG2'!U6+'OG3'!U6+AKIS!U6</f>
        <v>0</v>
      </c>
    </row>
    <row r="7" spans="1:25">
      <c r="B7" s="93" t="s">
        <v>15</v>
      </c>
      <c r="C7" s="16" t="s">
        <v>13</v>
      </c>
      <c r="D7" s="11">
        <f>COUNTIF(D$11:H$24,1)</f>
        <v>0</v>
      </c>
      <c r="E7" s="12">
        <f>'OG1'!D7+'OG2'!D7+'OG3'!D7+AKIS!D7</f>
        <v>0</v>
      </c>
      <c r="F7" s="13">
        <f>35-E7</f>
        <v>35</v>
      </c>
      <c r="G7" s="14">
        <f>COUNTIF(D$11:H$24,1)*1</f>
        <v>0</v>
      </c>
      <c r="H7" s="15">
        <f>'OG1'!G7+'OG2'!G7+'OG3'!G7+AKIS!G7</f>
        <v>0</v>
      </c>
      <c r="I7" s="93" t="s">
        <v>15</v>
      </c>
      <c r="J7" s="16" t="s">
        <v>13</v>
      </c>
      <c r="K7" s="17">
        <f>COUNTIF(K$11:O$24,1)</f>
        <v>0</v>
      </c>
      <c r="L7" s="18">
        <f>'OG1'!K7+'OG2'!K7+'OG3'!K7+AKIS!K7</f>
        <v>0</v>
      </c>
      <c r="M7" s="27">
        <f>35-L7</f>
        <v>35</v>
      </c>
      <c r="N7" s="20">
        <f>COUNTIF(K$11:O$24,1)*1</f>
        <v>0</v>
      </c>
      <c r="O7" s="21">
        <f>'OG1'!N7+'OG2'!N7+'OG3'!N7+AKIS!N7</f>
        <v>0</v>
      </c>
      <c r="P7" s="93" t="s">
        <v>15</v>
      </c>
      <c r="Q7" s="16" t="s">
        <v>13</v>
      </c>
      <c r="R7" s="22">
        <f>COUNTIF(R$11:V$24,1)</f>
        <v>0</v>
      </c>
      <c r="S7" s="23">
        <f>'OG1'!R7+'OG2'!R7+'OG3'!R7+AKIS!R7</f>
        <v>0</v>
      </c>
      <c r="T7" s="28">
        <f>35-S7</f>
        <v>35</v>
      </c>
      <c r="U7" s="25">
        <f>COUNTIF(R$11:V$24,1)*1</f>
        <v>0</v>
      </c>
      <c r="V7" s="26">
        <f>'OG1'!U7+'OG2'!U7+'OG3'!U7+AKIS!U7</f>
        <v>0</v>
      </c>
    </row>
    <row r="8" spans="1:25">
      <c r="B8" s="94"/>
      <c r="C8" s="95"/>
      <c r="D8" s="109" t="s">
        <v>16</v>
      </c>
      <c r="E8" s="110"/>
      <c r="F8" s="111"/>
      <c r="G8" s="29">
        <f>SUM(G5:G7)</f>
        <v>0</v>
      </c>
      <c r="H8" s="30">
        <f>SUM(H5:H7)</f>
        <v>0</v>
      </c>
      <c r="I8" s="123"/>
      <c r="J8" s="4"/>
      <c r="K8" s="112" t="s">
        <v>16</v>
      </c>
      <c r="L8" s="113"/>
      <c r="M8" s="114"/>
      <c r="N8" s="31">
        <f>SUM(N5:N7)</f>
        <v>0</v>
      </c>
      <c r="O8" s="32">
        <f>SUM(O5:O7)</f>
        <v>0</v>
      </c>
      <c r="P8" s="123"/>
      <c r="Q8" s="4"/>
      <c r="R8" s="115" t="s">
        <v>16</v>
      </c>
      <c r="S8" s="116"/>
      <c r="T8" s="117"/>
      <c r="U8" s="33">
        <f>SUM(U5:U7)</f>
        <v>0</v>
      </c>
      <c r="V8" s="34">
        <f>SUM(V5:V7)</f>
        <v>0</v>
      </c>
    </row>
    <row r="9" spans="1:25">
      <c r="C9" s="40"/>
      <c r="D9" s="41"/>
      <c r="E9" s="41"/>
      <c r="F9" s="41"/>
      <c r="G9" s="42"/>
      <c r="H9" s="42"/>
      <c r="J9" s="43"/>
      <c r="K9" s="41"/>
      <c r="L9" s="41"/>
      <c r="M9" s="41"/>
      <c r="N9" s="42"/>
      <c r="O9" s="42"/>
      <c r="Q9" s="43"/>
      <c r="R9" s="41"/>
      <c r="S9" s="41"/>
      <c r="T9" s="41"/>
      <c r="U9" s="42"/>
    </row>
    <row r="10" spans="1:25" s="47" customFormat="1" ht="31.2">
      <c r="A10" s="44" t="s">
        <v>17</v>
      </c>
      <c r="B10" s="45" t="s">
        <v>18</v>
      </c>
      <c r="C10" s="46"/>
      <c r="D10" s="99" t="s">
        <v>33</v>
      </c>
      <c r="E10" s="100"/>
      <c r="F10" s="100"/>
      <c r="G10" s="100"/>
      <c r="H10" s="101"/>
      <c r="I10" s="46"/>
      <c r="J10" s="46"/>
      <c r="K10" s="103" t="s">
        <v>34</v>
      </c>
      <c r="L10" s="104"/>
      <c r="M10" s="104"/>
      <c r="N10" s="104"/>
      <c r="O10" s="105"/>
      <c r="P10" s="46"/>
      <c r="Q10" s="46"/>
      <c r="R10" s="102" t="s">
        <v>35</v>
      </c>
      <c r="S10" s="102"/>
      <c r="T10" s="102"/>
      <c r="U10" s="102"/>
      <c r="V10" s="102"/>
      <c r="X10" s="48" t="s">
        <v>19</v>
      </c>
    </row>
    <row r="11" spans="1:25" ht="43.2">
      <c r="A11" s="106" t="s">
        <v>20</v>
      </c>
      <c r="B11" s="49" t="s">
        <v>80</v>
      </c>
      <c r="C11" s="50"/>
      <c r="D11" s="51"/>
      <c r="E11" s="52"/>
      <c r="F11" s="52"/>
      <c r="G11" s="52"/>
      <c r="H11" s="53"/>
      <c r="I11" s="54"/>
      <c r="J11" s="54"/>
      <c r="K11" s="55"/>
      <c r="L11" s="56"/>
      <c r="M11" s="56"/>
      <c r="N11" s="56"/>
      <c r="O11" s="57"/>
      <c r="P11" s="54"/>
      <c r="Q11" s="54"/>
      <c r="R11" s="58"/>
      <c r="S11" s="59"/>
      <c r="T11" s="59"/>
      <c r="U11" s="59"/>
      <c r="V11" s="60"/>
      <c r="X11" s="61">
        <f t="shared" ref="X11:X24" si="0">SUM(D11:H11,K11:O11,R11:V11)</f>
        <v>0</v>
      </c>
    </row>
    <row r="12" spans="1:25" ht="72">
      <c r="A12" s="107"/>
      <c r="B12" s="62" t="s">
        <v>81</v>
      </c>
      <c r="C12" s="50"/>
      <c r="D12" s="63"/>
      <c r="E12" s="64"/>
      <c r="F12" s="64"/>
      <c r="G12" s="64"/>
      <c r="H12" s="65"/>
      <c r="I12" s="54"/>
      <c r="J12" s="54"/>
      <c r="K12" s="66"/>
      <c r="L12" s="67"/>
      <c r="M12" s="67"/>
      <c r="N12" s="67"/>
      <c r="O12" s="68"/>
      <c r="P12" s="54"/>
      <c r="Q12" s="54"/>
      <c r="R12" s="69"/>
      <c r="S12" s="70"/>
      <c r="T12" s="70"/>
      <c r="U12" s="70"/>
      <c r="V12" s="71"/>
      <c r="X12" s="61">
        <f t="shared" si="0"/>
        <v>0</v>
      </c>
    </row>
    <row r="13" spans="1:25" ht="28.8">
      <c r="A13" s="107"/>
      <c r="B13" s="62" t="s">
        <v>82</v>
      </c>
      <c r="C13" s="50"/>
      <c r="D13" s="63"/>
      <c r="E13" s="64"/>
      <c r="F13" s="64"/>
      <c r="G13" s="64"/>
      <c r="H13" s="65"/>
      <c r="I13" s="54"/>
      <c r="J13" s="54"/>
      <c r="K13" s="66"/>
      <c r="L13" s="67"/>
      <c r="M13" s="67"/>
      <c r="N13" s="67"/>
      <c r="O13" s="68"/>
      <c r="P13" s="54"/>
      <c r="Q13" s="54"/>
      <c r="R13" s="69"/>
      <c r="S13" s="70"/>
      <c r="T13" s="70"/>
      <c r="U13" s="70"/>
      <c r="V13" s="71"/>
      <c r="X13" s="61">
        <f t="shared" si="0"/>
        <v>0</v>
      </c>
    </row>
    <row r="14" spans="1:25" ht="28.8">
      <c r="A14" s="107"/>
      <c r="B14" s="62" t="s">
        <v>83</v>
      </c>
      <c r="C14" s="50"/>
      <c r="D14" s="63"/>
      <c r="E14" s="64"/>
      <c r="F14" s="64"/>
      <c r="G14" s="64"/>
      <c r="H14" s="65"/>
      <c r="I14" s="54"/>
      <c r="J14" s="54"/>
      <c r="K14" s="66"/>
      <c r="L14" s="67"/>
      <c r="M14" s="67"/>
      <c r="N14" s="67"/>
      <c r="O14" s="68"/>
      <c r="P14" s="54"/>
      <c r="Q14" s="54"/>
      <c r="R14" s="69"/>
      <c r="S14" s="70"/>
      <c r="T14" s="70"/>
      <c r="U14" s="70"/>
      <c r="V14" s="71"/>
      <c r="X14" s="61">
        <f t="shared" si="0"/>
        <v>0</v>
      </c>
      <c r="Y14" s="72"/>
    </row>
    <row r="15" spans="1:25" ht="28.8">
      <c r="A15" s="107"/>
      <c r="B15" s="62" t="s">
        <v>84</v>
      </c>
      <c r="C15" s="50"/>
      <c r="D15" s="63"/>
      <c r="E15" s="64"/>
      <c r="F15" s="64"/>
      <c r="G15" s="64"/>
      <c r="H15" s="65"/>
      <c r="I15" s="54"/>
      <c r="J15" s="54"/>
      <c r="K15" s="66"/>
      <c r="L15" s="67"/>
      <c r="M15" s="67"/>
      <c r="N15" s="67"/>
      <c r="O15" s="68"/>
      <c r="P15" s="54"/>
      <c r="Q15" s="54"/>
      <c r="R15" s="69"/>
      <c r="S15" s="70"/>
      <c r="T15" s="70"/>
      <c r="U15" s="70"/>
      <c r="V15" s="71"/>
      <c r="X15" s="61">
        <f t="shared" si="0"/>
        <v>0</v>
      </c>
    </row>
    <row r="16" spans="1:25" ht="71.400000000000006" customHeight="1">
      <c r="A16" s="107"/>
      <c r="B16" s="62" t="s">
        <v>85</v>
      </c>
      <c r="C16" s="50"/>
      <c r="D16" s="63"/>
      <c r="E16" s="64"/>
      <c r="F16" s="64"/>
      <c r="G16" s="64"/>
      <c r="H16" s="65"/>
      <c r="I16" s="54"/>
      <c r="J16" s="54"/>
      <c r="K16" s="66"/>
      <c r="L16" s="67"/>
      <c r="M16" s="67"/>
      <c r="N16" s="67"/>
      <c r="O16" s="68"/>
      <c r="P16" s="54"/>
      <c r="Q16" s="54"/>
      <c r="R16" s="69"/>
      <c r="S16" s="70"/>
      <c r="T16" s="70"/>
      <c r="U16" s="70"/>
      <c r="V16" s="71"/>
      <c r="X16" s="61">
        <f t="shared" si="0"/>
        <v>0</v>
      </c>
    </row>
    <row r="17" spans="1:24" ht="57.6">
      <c r="A17" s="107"/>
      <c r="B17" s="62" t="s">
        <v>86</v>
      </c>
      <c r="C17" s="50"/>
      <c r="D17" s="63"/>
      <c r="E17" s="64"/>
      <c r="F17" s="64"/>
      <c r="G17" s="64"/>
      <c r="H17" s="65"/>
      <c r="I17" s="54"/>
      <c r="J17" s="54"/>
      <c r="K17" s="66"/>
      <c r="L17" s="67"/>
      <c r="M17" s="67"/>
      <c r="N17" s="67"/>
      <c r="O17" s="68"/>
      <c r="P17" s="54"/>
      <c r="Q17" s="54"/>
      <c r="R17" s="69"/>
      <c r="S17" s="70"/>
      <c r="T17" s="70"/>
      <c r="U17" s="70"/>
      <c r="V17" s="71"/>
      <c r="X17" s="61">
        <f t="shared" si="0"/>
        <v>0</v>
      </c>
    </row>
    <row r="18" spans="1:24" ht="57.6">
      <c r="A18" s="107"/>
      <c r="B18" s="62" t="s">
        <v>137</v>
      </c>
      <c r="C18" s="50"/>
      <c r="D18" s="63"/>
      <c r="E18" s="64"/>
      <c r="F18" s="64"/>
      <c r="G18" s="64"/>
      <c r="H18" s="65"/>
      <c r="I18" s="54"/>
      <c r="J18" s="54"/>
      <c r="K18" s="66"/>
      <c r="L18" s="67"/>
      <c r="M18" s="67"/>
      <c r="N18" s="67"/>
      <c r="O18" s="68"/>
      <c r="P18" s="54"/>
      <c r="Q18" s="54"/>
      <c r="R18" s="69"/>
      <c r="S18" s="70"/>
      <c r="T18" s="70"/>
      <c r="U18" s="70"/>
      <c r="V18" s="71"/>
      <c r="X18" s="61">
        <f t="shared" si="0"/>
        <v>0</v>
      </c>
    </row>
    <row r="19" spans="1:24" ht="43.2">
      <c r="A19" s="107"/>
      <c r="B19" s="62" t="s">
        <v>87</v>
      </c>
      <c r="C19" s="50"/>
      <c r="D19" s="63"/>
      <c r="E19" s="64"/>
      <c r="F19" s="64"/>
      <c r="G19" s="64"/>
      <c r="H19" s="65"/>
      <c r="I19" s="54"/>
      <c r="J19" s="54"/>
      <c r="K19" s="66"/>
      <c r="L19" s="67"/>
      <c r="M19" s="67"/>
      <c r="N19" s="67"/>
      <c r="O19" s="68"/>
      <c r="P19" s="54"/>
      <c r="Q19" s="54"/>
      <c r="R19" s="69"/>
      <c r="S19" s="70"/>
      <c r="T19" s="70"/>
      <c r="U19" s="70"/>
      <c r="V19" s="71"/>
      <c r="X19" s="61">
        <f t="shared" si="0"/>
        <v>0</v>
      </c>
    </row>
    <row r="20" spans="1:24" ht="57.6">
      <c r="A20" s="107"/>
      <c r="B20" s="62" t="s">
        <v>88</v>
      </c>
      <c r="C20" s="50"/>
      <c r="D20" s="63"/>
      <c r="E20" s="64"/>
      <c r="F20" s="64"/>
      <c r="G20" s="64"/>
      <c r="H20" s="65"/>
      <c r="I20" s="54"/>
      <c r="J20" s="54"/>
      <c r="K20" s="66"/>
      <c r="L20" s="67"/>
      <c r="M20" s="67"/>
      <c r="N20" s="67"/>
      <c r="O20" s="68"/>
      <c r="P20" s="54"/>
      <c r="Q20" s="54"/>
      <c r="R20" s="69"/>
      <c r="S20" s="70"/>
      <c r="T20" s="70"/>
      <c r="U20" s="70"/>
      <c r="V20" s="71"/>
      <c r="X20" s="61">
        <f t="shared" si="0"/>
        <v>0</v>
      </c>
    </row>
    <row r="21" spans="1:24" ht="43.2">
      <c r="A21" s="107"/>
      <c r="B21" s="62" t="s">
        <v>89</v>
      </c>
      <c r="C21" s="50"/>
      <c r="D21" s="63"/>
      <c r="E21" s="64"/>
      <c r="F21" s="64"/>
      <c r="G21" s="64"/>
      <c r="H21" s="65"/>
      <c r="I21" s="54"/>
      <c r="J21" s="54"/>
      <c r="K21" s="66"/>
      <c r="L21" s="67"/>
      <c r="M21" s="67"/>
      <c r="N21" s="67"/>
      <c r="O21" s="68"/>
      <c r="P21" s="54"/>
      <c r="Q21" s="54"/>
      <c r="R21" s="69"/>
      <c r="S21" s="70"/>
      <c r="T21" s="70"/>
      <c r="U21" s="70"/>
      <c r="V21" s="71"/>
      <c r="X21" s="61">
        <f t="shared" si="0"/>
        <v>0</v>
      </c>
    </row>
    <row r="22" spans="1:24" ht="43.2">
      <c r="A22" s="107"/>
      <c r="B22" s="62" t="s">
        <v>90</v>
      </c>
      <c r="C22" s="50"/>
      <c r="D22" s="63"/>
      <c r="E22" s="64"/>
      <c r="F22" s="64"/>
      <c r="G22" s="64"/>
      <c r="H22" s="65"/>
      <c r="I22" s="54"/>
      <c r="J22" s="54"/>
      <c r="K22" s="66"/>
      <c r="L22" s="67"/>
      <c r="M22" s="67"/>
      <c r="N22" s="67"/>
      <c r="O22" s="68"/>
      <c r="P22" s="54"/>
      <c r="Q22" s="54"/>
      <c r="R22" s="69"/>
      <c r="S22" s="70"/>
      <c r="T22" s="70"/>
      <c r="U22" s="70"/>
      <c r="V22" s="71"/>
      <c r="X22" s="61">
        <f t="shared" si="0"/>
        <v>0</v>
      </c>
    </row>
    <row r="23" spans="1:24" ht="72">
      <c r="A23" s="107"/>
      <c r="B23" s="62" t="s">
        <v>91</v>
      </c>
      <c r="C23" s="50"/>
      <c r="D23" s="63"/>
      <c r="E23" s="64"/>
      <c r="F23" s="64"/>
      <c r="G23" s="64"/>
      <c r="H23" s="65"/>
      <c r="I23" s="54"/>
      <c r="J23" s="54"/>
      <c r="K23" s="66"/>
      <c r="L23" s="67"/>
      <c r="M23" s="67"/>
      <c r="N23" s="67"/>
      <c r="O23" s="68"/>
      <c r="P23" s="54"/>
      <c r="Q23" s="54"/>
      <c r="R23" s="69"/>
      <c r="S23" s="70"/>
      <c r="T23" s="70"/>
      <c r="U23" s="70"/>
      <c r="V23" s="71"/>
      <c r="X23" s="61">
        <f t="shared" si="0"/>
        <v>0</v>
      </c>
    </row>
    <row r="24" spans="1:24" ht="57.6">
      <c r="A24" s="108"/>
      <c r="B24" s="73" t="s">
        <v>92</v>
      </c>
      <c r="C24" s="50"/>
      <c r="D24" s="74"/>
      <c r="E24" s="75"/>
      <c r="F24" s="75"/>
      <c r="G24" s="75"/>
      <c r="H24" s="76"/>
      <c r="I24" s="54"/>
      <c r="J24" s="54"/>
      <c r="K24" s="77"/>
      <c r="L24" s="78"/>
      <c r="M24" s="78"/>
      <c r="N24" s="78"/>
      <c r="O24" s="79"/>
      <c r="P24" s="54"/>
      <c r="Q24" s="54"/>
      <c r="R24" s="80"/>
      <c r="S24" s="81"/>
      <c r="T24" s="81"/>
      <c r="U24" s="81"/>
      <c r="V24" s="82"/>
      <c r="X24" s="83">
        <f t="shared" si="0"/>
        <v>0</v>
      </c>
    </row>
    <row r="25" spans="1:24">
      <c r="D25" s="47"/>
      <c r="E25" s="47"/>
      <c r="F25" s="47"/>
      <c r="G25" s="47"/>
      <c r="H25" s="47"/>
      <c r="I25" s="124"/>
      <c r="J25" s="54"/>
      <c r="K25" s="47"/>
      <c r="L25" s="47"/>
      <c r="M25" s="47"/>
      <c r="N25" s="47"/>
      <c r="O25" s="47"/>
      <c r="P25" s="124"/>
      <c r="Q25" s="54"/>
      <c r="R25" s="47"/>
      <c r="S25" s="47"/>
      <c r="T25" s="47"/>
      <c r="U25" s="47"/>
      <c r="V25" s="47"/>
    </row>
    <row r="26" spans="1:24" hidden="1">
      <c r="D26" s="36">
        <v>10</v>
      </c>
      <c r="J26" s="43"/>
      <c r="Q26" s="43"/>
    </row>
    <row r="27" spans="1:24" hidden="1">
      <c r="D27" s="36">
        <v>5</v>
      </c>
      <c r="J27" s="43"/>
      <c r="Q27" s="43"/>
    </row>
    <row r="28" spans="1:24" hidden="1">
      <c r="D28" s="36">
        <v>1</v>
      </c>
      <c r="J28" s="43"/>
      <c r="Q28" s="43"/>
    </row>
    <row r="29" spans="1:24">
      <c r="J29" s="43"/>
      <c r="Q29" s="43"/>
    </row>
    <row r="30" spans="1:24">
      <c r="J30" s="43"/>
      <c r="Q30" s="43"/>
    </row>
    <row r="31" spans="1:24">
      <c r="J31" s="43"/>
    </row>
    <row r="32" spans="1:24">
      <c r="J32" s="43"/>
    </row>
    <row r="33" spans="10:10">
      <c r="J33" s="43"/>
    </row>
    <row r="34" spans="10:10">
      <c r="J34" s="43"/>
    </row>
    <row r="35" spans="10:10">
      <c r="J35" s="43"/>
    </row>
    <row r="36" spans="10:10">
      <c r="J36" s="43"/>
    </row>
    <row r="37" spans="10:10">
      <c r="J37" s="43"/>
    </row>
    <row r="38" spans="10:10">
      <c r="J38" s="43"/>
    </row>
    <row r="39" spans="10:10">
      <c r="J39" s="43"/>
    </row>
  </sheetData>
  <sheetProtection algorithmName="SHA-512" hashValue="GFTy0jHEwFox1HLhmmcaOoX6Ego/xYUK5/HZcZvUOt0eDtaDmZk3fsE0ooVrgMEkF2D+FkG+XpvbZB74tJt2Xw==" saltValue="aCJEt1JRe+6/96F/FJHLzw==" spinCount="100000" sheet="1" objects="1" scenarios="1"/>
  <protectedRanges>
    <protectedRange algorithmName="SHA-512" hashValue="4v8ZJ1qbNAuMcPl1gsxMNjqFmWbbuU5DjXMHDU7iwSsbwFFpwu25HXDjFvW0+oDnFmiRCXQd7UJJl1SefHuk4A==" saltValue="4xTYMjCcr5I5SD4zBxGIXg==" spinCount="100000" sqref="K11:P24 R11:V24 D11:I24" name="Compilazione"/>
  </protectedRanges>
  <mergeCells count="8">
    <mergeCell ref="A2:B2"/>
    <mergeCell ref="D10:H10"/>
    <mergeCell ref="R10:V10"/>
    <mergeCell ref="K10:O10"/>
    <mergeCell ref="A11:A24"/>
    <mergeCell ref="D8:F8"/>
    <mergeCell ref="K8:M8"/>
    <mergeCell ref="R8:T8"/>
  </mergeCells>
  <phoneticPr fontId="9" type="noConversion"/>
  <conditionalFormatting sqref="E5">
    <cfRule type="cellIs" dxfId="97" priority="30" operator="greaterThan">
      <formula>5</formula>
    </cfRule>
  </conditionalFormatting>
  <conditionalFormatting sqref="L5">
    <cfRule type="cellIs" dxfId="96" priority="27" operator="greaterThan">
      <formula>5</formula>
    </cfRule>
  </conditionalFormatting>
  <conditionalFormatting sqref="L6">
    <cfRule type="cellIs" dxfId="95" priority="26" operator="greaterThan">
      <formula>7</formula>
    </cfRule>
  </conditionalFormatting>
  <conditionalFormatting sqref="S5">
    <cfRule type="cellIs" dxfId="94" priority="24" operator="greaterThan">
      <formula>5</formula>
    </cfRule>
  </conditionalFormatting>
  <conditionalFormatting sqref="S6">
    <cfRule type="cellIs" dxfId="93" priority="23" operator="greaterThan">
      <formula>7</formula>
    </cfRule>
  </conditionalFormatting>
  <conditionalFormatting sqref="H8:I8">
    <cfRule type="cellIs" dxfId="92" priority="21" operator="greaterThan">
      <formula>120</formula>
    </cfRule>
  </conditionalFormatting>
  <conditionalFormatting sqref="O8:P8">
    <cfRule type="cellIs" dxfId="91" priority="20" operator="greaterThan">
      <formula>120</formula>
    </cfRule>
  </conditionalFormatting>
  <conditionalFormatting sqref="V8">
    <cfRule type="cellIs" dxfId="90" priority="19" operator="greaterThan">
      <formula>120</formula>
    </cfRule>
  </conditionalFormatting>
  <conditionalFormatting sqref="F6">
    <cfRule type="cellIs" dxfId="89" priority="18" operator="lessThan">
      <formula>0</formula>
    </cfRule>
  </conditionalFormatting>
  <conditionalFormatting sqref="E6">
    <cfRule type="cellIs" dxfId="88" priority="17" operator="greaterThan">
      <formula>7</formula>
    </cfRule>
  </conditionalFormatting>
  <conditionalFormatting sqref="M6">
    <cfRule type="cellIs" dxfId="87" priority="16" operator="lessThan">
      <formula>0</formula>
    </cfRule>
  </conditionalFormatting>
  <conditionalFormatting sqref="T6">
    <cfRule type="cellIs" dxfId="86" priority="15" operator="lessThan">
      <formula>0</formula>
    </cfRule>
  </conditionalFormatting>
  <conditionalFormatting sqref="L7">
    <cfRule type="cellIs" dxfId="85" priority="14" operator="greaterThan">
      <formula>35</formula>
    </cfRule>
  </conditionalFormatting>
  <conditionalFormatting sqref="S7">
    <cfRule type="cellIs" dxfId="84" priority="13" operator="greaterThan">
      <formula>35</formula>
    </cfRule>
  </conditionalFormatting>
  <conditionalFormatting sqref="F7">
    <cfRule type="cellIs" dxfId="83" priority="12" operator="lessThan">
      <formula>0</formula>
    </cfRule>
  </conditionalFormatting>
  <conditionalFormatting sqref="M7">
    <cfRule type="cellIs" dxfId="82" priority="11" operator="lessThan">
      <formula>0</formula>
    </cfRule>
  </conditionalFormatting>
  <conditionalFormatting sqref="T7">
    <cfRule type="cellIs" dxfId="81" priority="10" operator="lessThan">
      <formula>0</formula>
    </cfRule>
  </conditionalFormatting>
  <conditionalFormatting sqref="H8:I8 O8:P8 V8">
    <cfRule type="cellIs" dxfId="80" priority="5" operator="greaterThan">
      <formula>120</formula>
    </cfRule>
  </conditionalFormatting>
  <conditionalFormatting sqref="F5">
    <cfRule type="cellIs" dxfId="79" priority="4" operator="lessThan">
      <formula>0</formula>
    </cfRule>
  </conditionalFormatting>
  <conditionalFormatting sqref="E7">
    <cfRule type="cellIs" dxfId="78" priority="3" operator="greaterThan">
      <formula>35</formula>
    </cfRule>
  </conditionalFormatting>
  <conditionalFormatting sqref="M5">
    <cfRule type="cellIs" dxfId="77" priority="2" operator="lessThan">
      <formula>0</formula>
    </cfRule>
  </conditionalFormatting>
  <conditionalFormatting sqref="T5">
    <cfRule type="cellIs" dxfId="76" priority="1" operator="lessThan">
      <formula>0</formula>
    </cfRule>
  </conditionalFormatting>
  <dataValidations count="2">
    <dataValidation type="list" operator="equal" allowBlank="1" showInputMessage="1" showErrorMessage="1" sqref="J11:J24 Q11:Q24" xr:uid="{00000000-0002-0000-0000-000000000000}">
      <formula1>$K$5:$K$7</formula1>
    </dataValidation>
    <dataValidation type="list" operator="equal" allowBlank="1" showInputMessage="1" showErrorMessage="1" sqref="K11:P24 R11:V24 D11:I24" xr:uid="{00000000-0002-0000-0000-000001000000}">
      <formula1>$D$26:$D$28</formula1>
    </dataValidation>
  </dataValidations>
  <pageMargins left="0.70000000000000007" right="0.70000000000000007" top="0.75000000000000011" bottom="0.75000000000000011" header="0.30000000000000004" footer="0.30000000000000004"/>
  <pageSetup paperSize="9" scale="30" orientation="landscape" horizontalDpi="4294967292" verticalDpi="4294967292" r:id="rId1"/>
  <ignoredErrors>
    <ignoredError sqref="Q8:V8 D5:H8 R5:V7 K5:O7 J8:O8" unlockedFormula="1"/>
  </ignoredError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1"/>
  <sheetViews>
    <sheetView showGridLines="0" zoomScale="85" zoomScaleNormal="85" workbookViewId="0">
      <pane xSplit="2" ySplit="8" topLeftCell="C9" activePane="bottomRight" state="frozen"/>
      <selection pane="topRight" activeCell="C1" sqref="C1"/>
      <selection pane="bottomLeft" activeCell="A9" sqref="A9"/>
      <selection pane="bottomRight" activeCell="F16" sqref="F16"/>
    </sheetView>
  </sheetViews>
  <sheetFormatPr defaultColWidth="8.88671875" defaultRowHeight="15.6"/>
  <cols>
    <col min="1" max="1" width="10.44140625" style="35" customWidth="1"/>
    <col min="2" max="2" width="70.44140625" style="37" customWidth="1"/>
    <col min="3" max="3" width="4" style="37" customWidth="1"/>
    <col min="4" max="8" width="13.44140625" style="36" customWidth="1"/>
    <col min="9" max="9" width="13.44140625" style="42" customWidth="1"/>
    <col min="10" max="10" width="3.33203125" style="36" customWidth="1"/>
    <col min="11" max="15" width="13.44140625" style="36" customWidth="1"/>
    <col min="16" max="16" width="13.44140625" style="42" customWidth="1"/>
    <col min="17" max="17" width="3.33203125" style="36" customWidth="1"/>
    <col min="18" max="22" width="13.44140625" style="36" customWidth="1"/>
    <col min="23" max="23" width="3.33203125" style="37" customWidth="1"/>
    <col min="24" max="24" width="16.6640625" style="37" customWidth="1"/>
    <col min="25" max="29" width="11.88671875" style="37" customWidth="1"/>
    <col min="30" max="16384" width="8.88671875" style="37"/>
  </cols>
  <sheetData>
    <row r="1" spans="1:24" ht="16.2" thickBot="1">
      <c r="B1" s="36"/>
      <c r="C1" s="36"/>
    </row>
    <row r="2" spans="1:24" ht="16.8" thickTop="1" thickBot="1">
      <c r="A2" s="97" t="s">
        <v>0</v>
      </c>
      <c r="B2" s="98"/>
      <c r="C2" s="38"/>
      <c r="D2" s="120" t="s">
        <v>21</v>
      </c>
      <c r="E2" s="120"/>
      <c r="F2" s="120"/>
      <c r="G2" s="120"/>
      <c r="H2" s="120"/>
      <c r="I2" s="120"/>
      <c r="J2" s="120"/>
      <c r="K2" s="120"/>
      <c r="L2" s="120"/>
      <c r="M2" s="120"/>
      <c r="N2" s="120"/>
      <c r="O2" s="120"/>
      <c r="P2" s="120"/>
      <c r="Q2" s="120"/>
      <c r="R2" s="120"/>
      <c r="S2" s="120"/>
      <c r="T2" s="120"/>
    </row>
    <row r="3" spans="1:24" ht="16.2" thickTop="1">
      <c r="C3" s="40"/>
    </row>
    <row r="4" spans="1:24" ht="54.9" customHeight="1">
      <c r="B4" s="91"/>
      <c r="C4" s="92"/>
      <c r="D4" s="1" t="s">
        <v>22</v>
      </c>
      <c r="E4" s="2" t="s">
        <v>2</v>
      </c>
      <c r="F4" s="2" t="s">
        <v>3</v>
      </c>
      <c r="G4" s="1" t="s">
        <v>23</v>
      </c>
      <c r="H4" s="3" t="s">
        <v>5</v>
      </c>
      <c r="I4" s="122"/>
      <c r="J4" s="4"/>
      <c r="K4" s="5" t="s">
        <v>22</v>
      </c>
      <c r="L4" s="6" t="s">
        <v>6</v>
      </c>
      <c r="M4" s="6" t="s">
        <v>7</v>
      </c>
      <c r="N4" s="5" t="s">
        <v>23</v>
      </c>
      <c r="O4" s="7" t="s">
        <v>8</v>
      </c>
      <c r="P4" s="122"/>
      <c r="Q4" s="4"/>
      <c r="R4" s="8" t="s">
        <v>22</v>
      </c>
      <c r="S4" s="9" t="s">
        <v>9</v>
      </c>
      <c r="T4" s="9" t="s">
        <v>10</v>
      </c>
      <c r="U4" s="8" t="s">
        <v>23</v>
      </c>
      <c r="V4" s="10" t="s">
        <v>11</v>
      </c>
    </row>
    <row r="5" spans="1:24">
      <c r="B5" s="93" t="s">
        <v>12</v>
      </c>
      <c r="C5" s="16" t="s">
        <v>13</v>
      </c>
      <c r="D5" s="11">
        <f>COUNTIF(D$11:H$26,10)</f>
        <v>0</v>
      </c>
      <c r="E5" s="12">
        <f>'OG1'!D5+'OG2'!D5+'OG3'!D5+AKIS!D5</f>
        <v>0</v>
      </c>
      <c r="F5" s="13">
        <f>5-E5</f>
        <v>5</v>
      </c>
      <c r="G5" s="14">
        <f>COUNTIF(D$11:H$26,10)*10</f>
        <v>0</v>
      </c>
      <c r="H5" s="15">
        <f>'OG1'!G5+'OG2'!G5+'OG3'!G5+AKIS!G5</f>
        <v>0</v>
      </c>
      <c r="I5" s="93" t="s">
        <v>12</v>
      </c>
      <c r="J5" s="16" t="s">
        <v>13</v>
      </c>
      <c r="K5" s="17">
        <f>COUNTIF(K$11:O$26,10)</f>
        <v>0</v>
      </c>
      <c r="L5" s="18">
        <f>'OG1'!K5+'OG2'!K5+'OG3'!K5+AKIS!K5</f>
        <v>0</v>
      </c>
      <c r="M5" s="19">
        <f>5-L5</f>
        <v>5</v>
      </c>
      <c r="N5" s="20">
        <f>COUNTIF(K$11:O$26,10)*10</f>
        <v>0</v>
      </c>
      <c r="O5" s="21">
        <f>'OG1'!N5+'OG2'!N5+'OG3'!N5+AKIS!N5</f>
        <v>0</v>
      </c>
      <c r="P5" s="93" t="s">
        <v>12</v>
      </c>
      <c r="Q5" s="16" t="s">
        <v>13</v>
      </c>
      <c r="R5" s="22">
        <f>COUNTIF(R$11:V$26,10)</f>
        <v>0</v>
      </c>
      <c r="S5" s="23">
        <f>'OG1'!R5+'OG2'!R5+'OG3'!R5+AKIS!R5</f>
        <v>0</v>
      </c>
      <c r="T5" s="24">
        <f>5-S5</f>
        <v>5</v>
      </c>
      <c r="U5" s="25">
        <f>COUNTIF(R$11:V$26,10)*10</f>
        <v>0</v>
      </c>
      <c r="V5" s="26">
        <f>'OG1'!U5+'OG2'!U5+'OG3'!U5+AKIS!U5</f>
        <v>0</v>
      </c>
    </row>
    <row r="6" spans="1:24">
      <c r="B6" s="93" t="s">
        <v>14</v>
      </c>
      <c r="C6" s="16" t="s">
        <v>13</v>
      </c>
      <c r="D6" s="11">
        <f>COUNTIF(D$11:H$26,5)</f>
        <v>0</v>
      </c>
      <c r="E6" s="12">
        <f>'OG1'!D6+'OG2'!D6+'OG3'!D6+AKIS!D6</f>
        <v>0</v>
      </c>
      <c r="F6" s="13">
        <f>7-E6</f>
        <v>7</v>
      </c>
      <c r="G6" s="14">
        <f>COUNTIF(D$11:H$26,5)*5</f>
        <v>0</v>
      </c>
      <c r="H6" s="15">
        <f>'OG1'!G6+'OG2'!G6+'OG3'!G6+AKIS!G6</f>
        <v>0</v>
      </c>
      <c r="I6" s="93" t="s">
        <v>14</v>
      </c>
      <c r="J6" s="16" t="s">
        <v>13</v>
      </c>
      <c r="K6" s="17">
        <f>COUNTIF(K$11:O$26,5)</f>
        <v>0</v>
      </c>
      <c r="L6" s="18">
        <f>'OG1'!K6+'OG2'!K6+'OG3'!K6+AKIS!K6</f>
        <v>0</v>
      </c>
      <c r="M6" s="27">
        <f>7-L6</f>
        <v>7</v>
      </c>
      <c r="N6" s="20">
        <f>COUNTIF(K$11:O$26,5)*5</f>
        <v>0</v>
      </c>
      <c r="O6" s="21">
        <f>'OG1'!N6+'OG2'!N6+'OG3'!N6+AKIS!N6</f>
        <v>0</v>
      </c>
      <c r="P6" s="93" t="s">
        <v>14</v>
      </c>
      <c r="Q6" s="16" t="s">
        <v>13</v>
      </c>
      <c r="R6" s="22">
        <f>COUNTIF(R$11:V$26,5)</f>
        <v>0</v>
      </c>
      <c r="S6" s="23">
        <f>'OG1'!R6+'OG2'!R6+'OG3'!R6+AKIS!R6</f>
        <v>0</v>
      </c>
      <c r="T6" s="28">
        <f>7-S6</f>
        <v>7</v>
      </c>
      <c r="U6" s="25">
        <f>COUNTIF(R$11:V$26,5)*5</f>
        <v>0</v>
      </c>
      <c r="V6" s="26">
        <f>'OG1'!U6+'OG2'!U6+'OG3'!U6+AKIS!U6</f>
        <v>0</v>
      </c>
    </row>
    <row r="7" spans="1:24">
      <c r="B7" s="93" t="s">
        <v>15</v>
      </c>
      <c r="C7" s="16" t="s">
        <v>13</v>
      </c>
      <c r="D7" s="11">
        <f>COUNTIF(D$11:H$26,1)</f>
        <v>0</v>
      </c>
      <c r="E7" s="12">
        <f>'OG1'!D7+'OG2'!D7+'OG3'!D7+AKIS!D7</f>
        <v>0</v>
      </c>
      <c r="F7" s="13">
        <f>35-E7</f>
        <v>35</v>
      </c>
      <c r="G7" s="14">
        <f>COUNTIF(D$11:H$26,1)*1</f>
        <v>0</v>
      </c>
      <c r="H7" s="15">
        <f>'OG1'!G7+'OG2'!G7+'OG3'!G7+AKIS!G7</f>
        <v>0</v>
      </c>
      <c r="I7" s="93" t="s">
        <v>15</v>
      </c>
      <c r="J7" s="16" t="s">
        <v>13</v>
      </c>
      <c r="K7" s="17">
        <f>COUNTIF(K$11:O$26,1)</f>
        <v>0</v>
      </c>
      <c r="L7" s="18">
        <f>'OG1'!K7+'OG2'!K7+'OG3'!K7+AKIS!K7</f>
        <v>0</v>
      </c>
      <c r="M7" s="27">
        <f>35-L7</f>
        <v>35</v>
      </c>
      <c r="N7" s="20">
        <f>COUNTIF(K$11:O$26,1)*1</f>
        <v>0</v>
      </c>
      <c r="O7" s="21">
        <f>'OG1'!N7+'OG2'!N7+'OG3'!N7+AKIS!N7</f>
        <v>0</v>
      </c>
      <c r="P7" s="93" t="s">
        <v>15</v>
      </c>
      <c r="Q7" s="16" t="s">
        <v>13</v>
      </c>
      <c r="R7" s="22">
        <f>COUNTIF(R$11:V$26,1)</f>
        <v>0</v>
      </c>
      <c r="S7" s="23">
        <f>'OG1'!R7+'OG2'!R7+'OG3'!R7+AKIS!R7</f>
        <v>0</v>
      </c>
      <c r="T7" s="28">
        <f>35-S7</f>
        <v>35</v>
      </c>
      <c r="U7" s="25">
        <f>COUNTIF(R$11:V$26,1)*1</f>
        <v>0</v>
      </c>
      <c r="V7" s="26">
        <f>'OG1'!U7+'OG2'!U7+'OG3'!U7+AKIS!U7</f>
        <v>0</v>
      </c>
    </row>
    <row r="8" spans="1:24">
      <c r="B8" s="90"/>
      <c r="C8" s="96"/>
      <c r="D8" s="109" t="s">
        <v>16</v>
      </c>
      <c r="E8" s="110"/>
      <c r="F8" s="111"/>
      <c r="G8" s="29">
        <f>SUM(G5:G7)</f>
        <v>0</v>
      </c>
      <c r="H8" s="30">
        <f>SUM(H5:H7)</f>
        <v>0</v>
      </c>
      <c r="I8" s="123"/>
      <c r="J8" s="4"/>
      <c r="K8" s="112" t="s">
        <v>16</v>
      </c>
      <c r="L8" s="113"/>
      <c r="M8" s="114"/>
      <c r="N8" s="31">
        <f>SUM(N5:N7)</f>
        <v>0</v>
      </c>
      <c r="O8" s="32">
        <f>SUM(O5:O7)</f>
        <v>0</v>
      </c>
      <c r="P8" s="123"/>
      <c r="Q8" s="4"/>
      <c r="R8" s="115" t="s">
        <v>16</v>
      </c>
      <c r="S8" s="116"/>
      <c r="T8" s="117"/>
      <c r="U8" s="33">
        <f>SUM(U5:U7)</f>
        <v>0</v>
      </c>
      <c r="V8" s="34">
        <f>SUM(V5:V7)</f>
        <v>0</v>
      </c>
    </row>
    <row r="9" spans="1:24">
      <c r="C9" s="40"/>
      <c r="D9" s="41"/>
      <c r="E9" s="41"/>
      <c r="F9" s="41"/>
      <c r="G9" s="42"/>
      <c r="H9" s="42"/>
      <c r="J9" s="43"/>
      <c r="K9" s="41"/>
      <c r="L9" s="41"/>
      <c r="M9" s="41"/>
      <c r="N9" s="42"/>
      <c r="O9" s="42"/>
      <c r="Q9" s="43"/>
      <c r="R9" s="41"/>
      <c r="S9" s="41"/>
      <c r="T9" s="41"/>
      <c r="U9" s="42"/>
    </row>
    <row r="10" spans="1:24">
      <c r="A10" s="84" t="s">
        <v>24</v>
      </c>
      <c r="B10" s="85" t="s">
        <v>18</v>
      </c>
      <c r="C10" s="46"/>
      <c r="D10" s="99" t="s">
        <v>138</v>
      </c>
      <c r="E10" s="100"/>
      <c r="F10" s="100"/>
      <c r="G10" s="100"/>
      <c r="H10" s="101"/>
      <c r="I10" s="46"/>
      <c r="J10" s="46"/>
      <c r="K10" s="103" t="s">
        <v>34</v>
      </c>
      <c r="L10" s="104"/>
      <c r="M10" s="104"/>
      <c r="N10" s="104"/>
      <c r="O10" s="105"/>
      <c r="P10" s="46"/>
      <c r="Q10" s="46"/>
      <c r="R10" s="102" t="s">
        <v>35</v>
      </c>
      <c r="S10" s="102"/>
      <c r="T10" s="102"/>
      <c r="U10" s="102"/>
      <c r="V10" s="102"/>
      <c r="X10" s="86" t="s">
        <v>19</v>
      </c>
    </row>
    <row r="11" spans="1:24" ht="54.6" customHeight="1">
      <c r="A11" s="106" t="s">
        <v>25</v>
      </c>
      <c r="B11" s="49" t="s">
        <v>93</v>
      </c>
      <c r="C11" s="50"/>
      <c r="D11" s="51"/>
      <c r="E11" s="52"/>
      <c r="F11" s="52"/>
      <c r="G11" s="52"/>
      <c r="H11" s="53"/>
      <c r="I11" s="54"/>
      <c r="J11" s="54"/>
      <c r="K11" s="55"/>
      <c r="L11" s="56"/>
      <c r="M11" s="56"/>
      <c r="N11" s="56"/>
      <c r="O11" s="57"/>
      <c r="P11" s="54"/>
      <c r="Q11" s="54"/>
      <c r="R11" s="58"/>
      <c r="S11" s="59"/>
      <c r="T11" s="59"/>
      <c r="U11" s="59"/>
      <c r="V11" s="60"/>
      <c r="W11" s="118"/>
      <c r="X11" s="61">
        <f t="shared" ref="X11:X23" si="0">SUM(D11:H11,K11:O11,R11:V11)</f>
        <v>0</v>
      </c>
    </row>
    <row r="12" spans="1:24" ht="57.6">
      <c r="A12" s="107"/>
      <c r="B12" s="62" t="s">
        <v>94</v>
      </c>
      <c r="C12" s="50"/>
      <c r="D12" s="63"/>
      <c r="E12" s="64"/>
      <c r="F12" s="64"/>
      <c r="G12" s="64"/>
      <c r="H12" s="65"/>
      <c r="I12" s="54"/>
      <c r="J12" s="54"/>
      <c r="K12" s="66"/>
      <c r="L12" s="67"/>
      <c r="M12" s="67"/>
      <c r="N12" s="67"/>
      <c r="O12" s="68"/>
      <c r="P12" s="54"/>
      <c r="Q12" s="54"/>
      <c r="R12" s="69"/>
      <c r="S12" s="70"/>
      <c r="T12" s="70"/>
      <c r="U12" s="70"/>
      <c r="V12" s="71"/>
      <c r="W12" s="119"/>
      <c r="X12" s="61">
        <f t="shared" si="0"/>
        <v>0</v>
      </c>
    </row>
    <row r="13" spans="1:24" ht="43.2">
      <c r="A13" s="107"/>
      <c r="B13" s="62" t="s">
        <v>95</v>
      </c>
      <c r="C13" s="50"/>
      <c r="D13" s="63"/>
      <c r="E13" s="64"/>
      <c r="F13" s="64"/>
      <c r="G13" s="64"/>
      <c r="H13" s="65"/>
      <c r="I13" s="54"/>
      <c r="J13" s="54"/>
      <c r="K13" s="66"/>
      <c r="L13" s="67"/>
      <c r="M13" s="67"/>
      <c r="N13" s="67"/>
      <c r="O13" s="68"/>
      <c r="P13" s="54"/>
      <c r="Q13" s="54"/>
      <c r="R13" s="69"/>
      <c r="S13" s="70"/>
      <c r="T13" s="70"/>
      <c r="U13" s="70"/>
      <c r="V13" s="71"/>
      <c r="W13" s="119"/>
      <c r="X13" s="61">
        <f t="shared" si="0"/>
        <v>0</v>
      </c>
    </row>
    <row r="14" spans="1:24" ht="43.2">
      <c r="A14" s="107"/>
      <c r="B14" s="62" t="s">
        <v>96</v>
      </c>
      <c r="C14" s="50"/>
      <c r="D14" s="63"/>
      <c r="E14" s="64"/>
      <c r="F14" s="64"/>
      <c r="G14" s="64"/>
      <c r="H14" s="65"/>
      <c r="I14" s="54"/>
      <c r="J14" s="54"/>
      <c r="K14" s="66"/>
      <c r="L14" s="67"/>
      <c r="M14" s="67"/>
      <c r="N14" s="67"/>
      <c r="O14" s="68"/>
      <c r="P14" s="54"/>
      <c r="Q14" s="54"/>
      <c r="R14" s="69"/>
      <c r="S14" s="70"/>
      <c r="T14" s="70"/>
      <c r="U14" s="70"/>
      <c r="V14" s="71"/>
      <c r="W14" s="119"/>
      <c r="X14" s="61">
        <f t="shared" si="0"/>
        <v>0</v>
      </c>
    </row>
    <row r="15" spans="1:24" ht="43.2">
      <c r="A15" s="107"/>
      <c r="B15" s="62" t="s">
        <v>97</v>
      </c>
      <c r="C15" s="50"/>
      <c r="D15" s="63"/>
      <c r="E15" s="64"/>
      <c r="F15" s="64"/>
      <c r="G15" s="64"/>
      <c r="H15" s="65"/>
      <c r="I15" s="54"/>
      <c r="J15" s="54"/>
      <c r="K15" s="66"/>
      <c r="L15" s="67"/>
      <c r="M15" s="67"/>
      <c r="N15" s="67"/>
      <c r="O15" s="68"/>
      <c r="P15" s="54"/>
      <c r="Q15" s="54"/>
      <c r="R15" s="69"/>
      <c r="S15" s="70"/>
      <c r="T15" s="70"/>
      <c r="U15" s="70"/>
      <c r="V15" s="71"/>
      <c r="W15" s="119"/>
      <c r="X15" s="61">
        <f t="shared" si="0"/>
        <v>0</v>
      </c>
    </row>
    <row r="16" spans="1:24" ht="43.2">
      <c r="A16" s="107"/>
      <c r="B16" s="62" t="s">
        <v>98</v>
      </c>
      <c r="C16" s="50"/>
      <c r="D16" s="63"/>
      <c r="E16" s="64"/>
      <c r="F16" s="64"/>
      <c r="G16" s="64"/>
      <c r="H16" s="65"/>
      <c r="I16" s="54"/>
      <c r="J16" s="54"/>
      <c r="K16" s="66"/>
      <c r="L16" s="67"/>
      <c r="M16" s="67"/>
      <c r="N16" s="67"/>
      <c r="O16" s="68"/>
      <c r="P16" s="54"/>
      <c r="Q16" s="54"/>
      <c r="R16" s="69"/>
      <c r="S16" s="70"/>
      <c r="T16" s="70"/>
      <c r="U16" s="70"/>
      <c r="V16" s="71"/>
      <c r="W16" s="119"/>
      <c r="X16" s="61">
        <f t="shared" si="0"/>
        <v>0</v>
      </c>
    </row>
    <row r="17" spans="1:24" ht="28.8">
      <c r="A17" s="107"/>
      <c r="B17" s="62" t="s">
        <v>99</v>
      </c>
      <c r="C17" s="50"/>
      <c r="D17" s="63"/>
      <c r="E17" s="64"/>
      <c r="F17" s="64"/>
      <c r="G17" s="64"/>
      <c r="H17" s="65"/>
      <c r="I17" s="54"/>
      <c r="J17" s="54"/>
      <c r="K17" s="66"/>
      <c r="L17" s="67"/>
      <c r="M17" s="67"/>
      <c r="N17" s="67"/>
      <c r="O17" s="68"/>
      <c r="P17" s="54"/>
      <c r="Q17" s="54"/>
      <c r="R17" s="69"/>
      <c r="S17" s="70"/>
      <c r="T17" s="70"/>
      <c r="U17" s="70"/>
      <c r="V17" s="71"/>
      <c r="W17" s="119"/>
      <c r="X17" s="61">
        <f t="shared" si="0"/>
        <v>0</v>
      </c>
    </row>
    <row r="18" spans="1:24" ht="86.4">
      <c r="A18" s="107"/>
      <c r="B18" s="62" t="s">
        <v>100</v>
      </c>
      <c r="C18" s="50"/>
      <c r="D18" s="63"/>
      <c r="E18" s="64"/>
      <c r="F18" s="64"/>
      <c r="G18" s="64"/>
      <c r="H18" s="65"/>
      <c r="I18" s="54"/>
      <c r="J18" s="54"/>
      <c r="K18" s="66"/>
      <c r="L18" s="67"/>
      <c r="M18" s="67"/>
      <c r="N18" s="67"/>
      <c r="O18" s="68"/>
      <c r="P18" s="54"/>
      <c r="Q18" s="54"/>
      <c r="R18" s="69"/>
      <c r="S18" s="70"/>
      <c r="T18" s="70"/>
      <c r="U18" s="70"/>
      <c r="V18" s="71"/>
      <c r="W18" s="119"/>
      <c r="X18" s="61">
        <f t="shared" si="0"/>
        <v>0</v>
      </c>
    </row>
    <row r="19" spans="1:24" ht="43.2">
      <c r="A19" s="107"/>
      <c r="B19" s="62" t="s">
        <v>101</v>
      </c>
      <c r="C19" s="50"/>
      <c r="D19" s="63"/>
      <c r="E19" s="64"/>
      <c r="F19" s="64"/>
      <c r="G19" s="64"/>
      <c r="H19" s="65"/>
      <c r="I19" s="54"/>
      <c r="J19" s="54"/>
      <c r="K19" s="66"/>
      <c r="L19" s="67"/>
      <c r="M19" s="67"/>
      <c r="N19" s="67"/>
      <c r="O19" s="68"/>
      <c r="P19" s="54"/>
      <c r="Q19" s="54"/>
      <c r="R19" s="69"/>
      <c r="S19" s="70"/>
      <c r="T19" s="70"/>
      <c r="U19" s="70"/>
      <c r="V19" s="71"/>
      <c r="W19" s="119"/>
      <c r="X19" s="61">
        <f t="shared" si="0"/>
        <v>0</v>
      </c>
    </row>
    <row r="20" spans="1:24" ht="43.2">
      <c r="A20" s="107"/>
      <c r="B20" s="62" t="s">
        <v>102</v>
      </c>
      <c r="C20" s="50"/>
      <c r="D20" s="63"/>
      <c r="E20" s="64"/>
      <c r="F20" s="64"/>
      <c r="G20" s="64"/>
      <c r="H20" s="65"/>
      <c r="I20" s="54"/>
      <c r="J20" s="54"/>
      <c r="K20" s="66"/>
      <c r="L20" s="67"/>
      <c r="M20" s="67"/>
      <c r="N20" s="67"/>
      <c r="O20" s="68"/>
      <c r="P20" s="54"/>
      <c r="Q20" s="54"/>
      <c r="R20" s="69"/>
      <c r="S20" s="70"/>
      <c r="T20" s="70"/>
      <c r="U20" s="70"/>
      <c r="V20" s="71"/>
      <c r="W20" s="119"/>
      <c r="X20" s="61">
        <f t="shared" si="0"/>
        <v>0</v>
      </c>
    </row>
    <row r="21" spans="1:24" ht="43.2">
      <c r="A21" s="107"/>
      <c r="B21" s="62" t="s">
        <v>103</v>
      </c>
      <c r="C21" s="50"/>
      <c r="D21" s="63"/>
      <c r="E21" s="64"/>
      <c r="F21" s="64"/>
      <c r="G21" s="64"/>
      <c r="H21" s="65"/>
      <c r="I21" s="54"/>
      <c r="J21" s="54"/>
      <c r="K21" s="66"/>
      <c r="L21" s="67"/>
      <c r="M21" s="67"/>
      <c r="N21" s="67"/>
      <c r="O21" s="68"/>
      <c r="P21" s="54"/>
      <c r="Q21" s="54"/>
      <c r="R21" s="69"/>
      <c r="S21" s="70"/>
      <c r="T21" s="70"/>
      <c r="U21" s="70"/>
      <c r="V21" s="71"/>
      <c r="W21" s="119"/>
      <c r="X21" s="61">
        <f t="shared" si="0"/>
        <v>0</v>
      </c>
    </row>
    <row r="22" spans="1:24" ht="43.2">
      <c r="A22" s="107"/>
      <c r="B22" s="62" t="s">
        <v>104</v>
      </c>
      <c r="C22" s="50"/>
      <c r="D22" s="63"/>
      <c r="E22" s="64"/>
      <c r="F22" s="64"/>
      <c r="G22" s="64"/>
      <c r="H22" s="65"/>
      <c r="I22" s="54"/>
      <c r="J22" s="54"/>
      <c r="K22" s="66"/>
      <c r="L22" s="67"/>
      <c r="M22" s="67"/>
      <c r="N22" s="67"/>
      <c r="O22" s="68"/>
      <c r="P22" s="54"/>
      <c r="Q22" s="54"/>
      <c r="R22" s="69"/>
      <c r="S22" s="70"/>
      <c r="T22" s="70"/>
      <c r="U22" s="70"/>
      <c r="V22" s="71"/>
      <c r="W22" s="119"/>
      <c r="X22" s="61">
        <f t="shared" si="0"/>
        <v>0</v>
      </c>
    </row>
    <row r="23" spans="1:24" ht="57.6">
      <c r="A23" s="107"/>
      <c r="B23" s="62" t="s">
        <v>105</v>
      </c>
      <c r="C23" s="50"/>
      <c r="D23" s="63"/>
      <c r="E23" s="64"/>
      <c r="F23" s="64"/>
      <c r="G23" s="64"/>
      <c r="H23" s="65"/>
      <c r="I23" s="54"/>
      <c r="J23" s="54"/>
      <c r="K23" s="66"/>
      <c r="L23" s="67"/>
      <c r="M23" s="67"/>
      <c r="N23" s="67"/>
      <c r="O23" s="68"/>
      <c r="P23" s="54"/>
      <c r="Q23" s="54"/>
      <c r="R23" s="69"/>
      <c r="S23" s="70"/>
      <c r="T23" s="70"/>
      <c r="U23" s="70"/>
      <c r="V23" s="71"/>
      <c r="W23" s="119"/>
      <c r="X23" s="61">
        <f t="shared" si="0"/>
        <v>0</v>
      </c>
    </row>
    <row r="24" spans="1:24" ht="28.8">
      <c r="A24" s="107"/>
      <c r="B24" s="62" t="s">
        <v>106</v>
      </c>
      <c r="C24" s="50"/>
      <c r="D24" s="63"/>
      <c r="E24" s="64"/>
      <c r="F24" s="64"/>
      <c r="G24" s="64"/>
      <c r="H24" s="65"/>
      <c r="I24" s="54"/>
      <c r="J24" s="54"/>
      <c r="K24" s="66"/>
      <c r="L24" s="67"/>
      <c r="M24" s="67"/>
      <c r="N24" s="67"/>
      <c r="O24" s="68"/>
      <c r="P24" s="54"/>
      <c r="Q24" s="54"/>
      <c r="R24" s="69"/>
      <c r="S24" s="70"/>
      <c r="T24" s="70"/>
      <c r="U24" s="70"/>
      <c r="V24" s="71"/>
      <c r="W24" s="119"/>
      <c r="X24" s="83">
        <f>SUM(D23:H23,K23:O23,R23:V23)</f>
        <v>0</v>
      </c>
    </row>
    <row r="25" spans="1:24" ht="43.2">
      <c r="A25" s="107"/>
      <c r="B25" s="62" t="s">
        <v>107</v>
      </c>
      <c r="C25" s="50"/>
      <c r="D25" s="63"/>
      <c r="E25" s="64"/>
      <c r="F25" s="64"/>
      <c r="G25" s="64"/>
      <c r="H25" s="65"/>
      <c r="I25" s="54"/>
      <c r="J25" s="54"/>
      <c r="K25" s="66"/>
      <c r="L25" s="67"/>
      <c r="M25" s="67"/>
      <c r="N25" s="67"/>
      <c r="O25" s="68"/>
      <c r="P25" s="54"/>
      <c r="Q25" s="54"/>
      <c r="R25" s="69"/>
      <c r="S25" s="70"/>
      <c r="T25" s="70"/>
      <c r="U25" s="70"/>
      <c r="V25" s="71"/>
      <c r="W25" s="119"/>
      <c r="X25" s="83">
        <f>SUM(D24:H24,K24:O24,R24:V24)</f>
        <v>0</v>
      </c>
    </row>
    <row r="26" spans="1:24" ht="28.8">
      <c r="A26" s="108"/>
      <c r="B26" s="73" t="s">
        <v>108</v>
      </c>
      <c r="C26" s="50"/>
      <c r="D26" s="74"/>
      <c r="E26" s="75"/>
      <c r="F26" s="75"/>
      <c r="G26" s="75"/>
      <c r="H26" s="76"/>
      <c r="I26" s="54"/>
      <c r="J26" s="54"/>
      <c r="K26" s="77"/>
      <c r="L26" s="78"/>
      <c r="M26" s="78"/>
      <c r="N26" s="78"/>
      <c r="O26" s="79"/>
      <c r="P26" s="54"/>
      <c r="Q26" s="54"/>
      <c r="R26" s="80"/>
      <c r="S26" s="81"/>
      <c r="T26" s="81"/>
      <c r="U26" s="81"/>
      <c r="V26" s="82"/>
      <c r="W26" s="119"/>
      <c r="X26" s="83">
        <f>SUM(D25:H25,K25:O25,R25:V25)</f>
        <v>0</v>
      </c>
    </row>
    <row r="27" spans="1:24">
      <c r="C27" s="40"/>
      <c r="D27" s="47"/>
      <c r="E27" s="47"/>
      <c r="F27" s="47"/>
      <c r="G27" s="47"/>
      <c r="H27" s="47"/>
      <c r="I27" s="124"/>
      <c r="J27" s="54"/>
      <c r="K27" s="47"/>
      <c r="L27" s="47"/>
      <c r="M27" s="47"/>
      <c r="N27" s="47"/>
      <c r="O27" s="47"/>
      <c r="P27" s="124"/>
      <c r="Q27" s="54"/>
      <c r="R27" s="47"/>
      <c r="S27" s="47"/>
      <c r="T27" s="47"/>
      <c r="U27" s="47"/>
      <c r="V27" s="47"/>
    </row>
    <row r="28" spans="1:24" hidden="1">
      <c r="C28" s="40"/>
      <c r="D28" s="36">
        <v>10</v>
      </c>
      <c r="J28" s="43"/>
      <c r="Q28" s="43"/>
    </row>
    <row r="29" spans="1:24" hidden="1">
      <c r="D29" s="36">
        <v>5</v>
      </c>
      <c r="J29" s="43"/>
      <c r="Q29" s="43"/>
    </row>
    <row r="30" spans="1:24" hidden="1">
      <c r="D30" s="36">
        <v>1</v>
      </c>
      <c r="J30" s="43"/>
      <c r="Q30" s="43"/>
    </row>
    <row r="31" spans="1:24" hidden="1">
      <c r="J31" s="43"/>
      <c r="Q31" s="43"/>
    </row>
    <row r="32" spans="1:24">
      <c r="J32" s="43"/>
      <c r="Q32" s="43"/>
    </row>
    <row r="33" spans="10:10">
      <c r="J33" s="43"/>
    </row>
    <row r="34" spans="10:10">
      <c r="J34" s="43"/>
    </row>
    <row r="35" spans="10:10">
      <c r="J35" s="43"/>
    </row>
    <row r="36" spans="10:10">
      <c r="J36" s="43"/>
    </row>
    <row r="37" spans="10:10">
      <c r="J37" s="43"/>
    </row>
    <row r="38" spans="10:10">
      <c r="J38" s="43"/>
    </row>
    <row r="39" spans="10:10">
      <c r="J39" s="43"/>
    </row>
    <row r="40" spans="10:10">
      <c r="J40" s="43"/>
    </row>
    <row r="41" spans="10:10">
      <c r="J41" s="43"/>
    </row>
  </sheetData>
  <sheetProtection algorithmName="SHA-512" hashValue="mTT0KXowQPcbt3Xjoa5ocag+f8WgfruF527xXwxXxuvrrqsqqRjbiH/9CudRweEjKB4fiyrSc/ciFk/z5S2CSw==" saltValue="pL2sj4EXvrJ4fAkGUXkX7w==" spinCount="100000" sheet="1" objects="1" scenarios="1"/>
  <mergeCells count="10">
    <mergeCell ref="W11:W26"/>
    <mergeCell ref="A2:B2"/>
    <mergeCell ref="D2:T2"/>
    <mergeCell ref="D10:H10"/>
    <mergeCell ref="K10:O10"/>
    <mergeCell ref="R10:V10"/>
    <mergeCell ref="D8:F8"/>
    <mergeCell ref="K8:M8"/>
    <mergeCell ref="R8:T8"/>
    <mergeCell ref="A11:A26"/>
  </mergeCells>
  <conditionalFormatting sqref="F9">
    <cfRule type="cellIs" dxfId="75" priority="94" operator="greaterThan">
      <formula>#REF!</formula>
    </cfRule>
  </conditionalFormatting>
  <conditionalFormatting sqref="X11:X23 X25:X26">
    <cfRule type="dataBar" priority="117">
      <dataBar>
        <cfvo type="min"/>
        <cfvo type="max"/>
        <color rgb="FF638EC6"/>
      </dataBar>
      <extLst>
        <ext xmlns:x14="http://schemas.microsoft.com/office/spreadsheetml/2009/9/main" uri="{B025F937-C7B1-47D3-B67F-A62EFF666E3E}">
          <x14:id>{CA46DA2E-2592-4EB8-A49E-93EB436511CD}</x14:id>
        </ext>
      </extLst>
    </cfRule>
  </conditionalFormatting>
  <conditionalFormatting sqref="M9">
    <cfRule type="cellIs" dxfId="74" priority="125" operator="greaterThan">
      <formula>#REF!</formula>
    </cfRule>
  </conditionalFormatting>
  <conditionalFormatting sqref="T9">
    <cfRule type="cellIs" dxfId="73" priority="126" operator="greaterThan">
      <formula>#REF!</formula>
    </cfRule>
  </conditionalFormatting>
  <conditionalFormatting sqref="X24">
    <cfRule type="dataBar" priority="28">
      <dataBar>
        <cfvo type="min"/>
        <cfvo type="max"/>
        <color rgb="FF638EC6"/>
      </dataBar>
      <extLst>
        <ext xmlns:x14="http://schemas.microsoft.com/office/spreadsheetml/2009/9/main" uri="{B025F937-C7B1-47D3-B67F-A62EFF666E3E}">
          <x14:id>{E46F70D4-F956-474A-8D65-255D4DC41D78}</x14:id>
        </ext>
      </extLst>
    </cfRule>
  </conditionalFormatting>
  <conditionalFormatting sqref="H8:I8">
    <cfRule type="cellIs" dxfId="72" priority="26" operator="greaterThan">
      <formula>120</formula>
    </cfRule>
  </conditionalFormatting>
  <conditionalFormatting sqref="O8:P8">
    <cfRule type="cellIs" dxfId="71" priority="25" operator="greaterThan">
      <formula>120</formula>
    </cfRule>
  </conditionalFormatting>
  <conditionalFormatting sqref="V8">
    <cfRule type="cellIs" dxfId="70" priority="24" operator="greaterThan">
      <formula>120</formula>
    </cfRule>
  </conditionalFormatting>
  <conditionalFormatting sqref="H8:I8 O8:P8 V8">
    <cfRule type="cellIs" dxfId="69" priority="19" operator="greaterThan">
      <formula>120</formula>
    </cfRule>
  </conditionalFormatting>
  <conditionalFormatting sqref="E5">
    <cfRule type="cellIs" dxfId="68" priority="18" operator="greaterThan">
      <formula>5</formula>
    </cfRule>
  </conditionalFormatting>
  <conditionalFormatting sqref="F6">
    <cfRule type="cellIs" dxfId="67" priority="17" operator="lessThan">
      <formula>0</formula>
    </cfRule>
  </conditionalFormatting>
  <conditionalFormatting sqref="E6">
    <cfRule type="cellIs" dxfId="66" priority="16" operator="greaterThan">
      <formula>7</formula>
    </cfRule>
  </conditionalFormatting>
  <conditionalFormatting sqref="F7">
    <cfRule type="cellIs" dxfId="65" priority="15" operator="lessThan">
      <formula>0</formula>
    </cfRule>
  </conditionalFormatting>
  <conditionalFormatting sqref="F5">
    <cfRule type="cellIs" dxfId="64" priority="14" operator="lessThan">
      <formula>0</formula>
    </cfRule>
  </conditionalFormatting>
  <conditionalFormatting sqref="E7">
    <cfRule type="cellIs" dxfId="63" priority="13" operator="greaterThan">
      <formula>35</formula>
    </cfRule>
  </conditionalFormatting>
  <conditionalFormatting sqref="L5">
    <cfRule type="cellIs" dxfId="62" priority="12" operator="greaterThan">
      <formula>5</formula>
    </cfRule>
  </conditionalFormatting>
  <conditionalFormatting sqref="L6">
    <cfRule type="cellIs" dxfId="61" priority="11" operator="greaterThan">
      <formula>7</formula>
    </cfRule>
  </conditionalFormatting>
  <conditionalFormatting sqref="M6">
    <cfRule type="cellIs" dxfId="60" priority="10" operator="lessThan">
      <formula>0</formula>
    </cfRule>
  </conditionalFormatting>
  <conditionalFormatting sqref="L7">
    <cfRule type="cellIs" dxfId="59" priority="9" operator="greaterThan">
      <formula>35</formula>
    </cfRule>
  </conditionalFormatting>
  <conditionalFormatting sqref="M7">
    <cfRule type="cellIs" dxfId="58" priority="8" operator="lessThan">
      <formula>0</formula>
    </cfRule>
  </conditionalFormatting>
  <conditionalFormatting sqref="M5">
    <cfRule type="cellIs" dxfId="57" priority="7" operator="lessThan">
      <formula>0</formula>
    </cfRule>
  </conditionalFormatting>
  <conditionalFormatting sqref="S5">
    <cfRule type="cellIs" dxfId="56" priority="6" operator="greaterThan">
      <formula>5</formula>
    </cfRule>
  </conditionalFormatting>
  <conditionalFormatting sqref="S6">
    <cfRule type="cellIs" dxfId="55" priority="5" operator="greaterThan">
      <formula>7</formula>
    </cfRule>
  </conditionalFormatting>
  <conditionalFormatting sqref="T6">
    <cfRule type="cellIs" dxfId="54" priority="4" operator="lessThan">
      <formula>0</formula>
    </cfRule>
  </conditionalFormatting>
  <conditionalFormatting sqref="S7">
    <cfRule type="cellIs" dxfId="53" priority="3" operator="greaterThan">
      <formula>35</formula>
    </cfRule>
  </conditionalFormatting>
  <conditionalFormatting sqref="T7">
    <cfRule type="cellIs" dxfId="52" priority="2" operator="lessThan">
      <formula>0</formula>
    </cfRule>
  </conditionalFormatting>
  <conditionalFormatting sqref="T5">
    <cfRule type="cellIs" dxfId="51" priority="1" operator="lessThan">
      <formula>0</formula>
    </cfRule>
  </conditionalFormatting>
  <dataValidations count="2">
    <dataValidation type="list" operator="equal" allowBlank="1" showInputMessage="1" showErrorMessage="1" sqref="Q11:Q26 J11:J26" xr:uid="{00000000-0002-0000-0100-000000000000}">
      <formula1>$K$5:$K$8</formula1>
    </dataValidation>
    <dataValidation type="list" operator="equal" allowBlank="1" showInputMessage="1" showErrorMessage="1" sqref="D11:I26 K11:P26 R11:V26" xr:uid="{00000000-0002-0000-0100-000001000000}">
      <formula1>$D$28:$D$30</formula1>
    </dataValidation>
  </dataValidations>
  <pageMargins left="0.7" right="0.7" top="0.75" bottom="0.75" header="0.3" footer="0.3"/>
  <pageSetup paperSize="0"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dataBar" id="{CA46DA2E-2592-4EB8-A49E-93EB436511CD}">
            <x14:dataBar minLength="0" maxLength="100" gradient="0">
              <x14:cfvo type="autoMin"/>
              <x14:cfvo type="autoMax"/>
              <x14:negativeFillColor rgb="FFFF0000"/>
              <x14:axisColor rgb="FF000000"/>
            </x14:dataBar>
          </x14:cfRule>
          <xm:sqref>X11:X23 X25:X26</xm:sqref>
        </x14:conditionalFormatting>
        <x14:conditionalFormatting xmlns:xm="http://schemas.microsoft.com/office/excel/2006/main">
          <x14:cfRule type="dataBar" id="{E46F70D4-F956-474A-8D65-255D4DC41D78}">
            <x14:dataBar minLength="0" maxLength="100" gradient="0">
              <x14:cfvo type="autoMin"/>
              <x14:cfvo type="autoMax"/>
              <x14:negativeFillColor rgb="FFFF0000"/>
              <x14:axisColor rgb="FF000000"/>
            </x14:dataBar>
          </x14:cfRule>
          <xm:sqref>X24</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9"/>
  <sheetViews>
    <sheetView showGridLines="0" zoomScale="85" zoomScaleNormal="85" workbookViewId="0">
      <pane xSplit="2" ySplit="8" topLeftCell="C25" activePane="bottomRight" state="frozen"/>
      <selection pane="topRight" activeCell="C1" sqref="C1"/>
      <selection pane="bottomLeft" activeCell="A9" sqref="A9"/>
      <selection pane="bottomRight" activeCell="F16" sqref="F16"/>
    </sheetView>
  </sheetViews>
  <sheetFormatPr defaultColWidth="8.88671875" defaultRowHeight="15.6"/>
  <cols>
    <col min="1" max="1" width="10.44140625" style="35" customWidth="1"/>
    <col min="2" max="2" width="70.44140625" style="37" customWidth="1"/>
    <col min="3" max="3" width="4" style="37" customWidth="1"/>
    <col min="4" max="8" width="13.44140625" style="36" customWidth="1"/>
    <col min="9" max="9" width="13.44140625" style="42" customWidth="1"/>
    <col min="10" max="10" width="3.33203125" style="36" customWidth="1"/>
    <col min="11" max="15" width="13.44140625" style="36" customWidth="1"/>
    <col min="16" max="16" width="13.44140625" style="42" customWidth="1"/>
    <col min="17" max="17" width="3.33203125" style="36" customWidth="1"/>
    <col min="18" max="22" width="13.44140625" style="36" customWidth="1"/>
    <col min="23" max="23" width="3.33203125" style="37" customWidth="1"/>
    <col min="24" max="24" width="16.6640625" style="37" customWidth="1"/>
    <col min="25" max="29" width="11.88671875" style="37" customWidth="1"/>
    <col min="30" max="16384" width="8.88671875" style="37"/>
  </cols>
  <sheetData>
    <row r="1" spans="1:24" ht="16.2" thickBot="1">
      <c r="B1" s="36"/>
      <c r="C1" s="36"/>
    </row>
    <row r="2" spans="1:24" ht="16.8" thickTop="1" thickBot="1">
      <c r="A2" s="97" t="s">
        <v>0</v>
      </c>
      <c r="B2" s="98"/>
      <c r="C2" s="38"/>
      <c r="D2" s="120"/>
      <c r="E2" s="120"/>
      <c r="F2" s="120"/>
      <c r="G2" s="120"/>
      <c r="H2" s="120"/>
      <c r="I2" s="120"/>
      <c r="J2" s="120"/>
      <c r="K2" s="120"/>
      <c r="L2" s="120"/>
      <c r="M2" s="120"/>
      <c r="N2" s="120"/>
      <c r="O2" s="120"/>
      <c r="P2" s="120"/>
      <c r="Q2" s="120"/>
      <c r="R2" s="120"/>
      <c r="S2" s="120"/>
      <c r="T2" s="120"/>
    </row>
    <row r="3" spans="1:24" ht="16.2" thickTop="1">
      <c r="C3" s="40"/>
    </row>
    <row r="4" spans="1:24" ht="54.9" customHeight="1">
      <c r="B4" s="91"/>
      <c r="C4" s="92"/>
      <c r="D4" s="1" t="s">
        <v>26</v>
      </c>
      <c r="E4" s="2" t="s">
        <v>2</v>
      </c>
      <c r="F4" s="2" t="s">
        <v>3</v>
      </c>
      <c r="G4" s="1" t="s">
        <v>27</v>
      </c>
      <c r="H4" s="3" t="s">
        <v>5</v>
      </c>
      <c r="I4" s="122"/>
      <c r="J4" s="4"/>
      <c r="K4" s="5" t="s">
        <v>26</v>
      </c>
      <c r="L4" s="6" t="s">
        <v>6</v>
      </c>
      <c r="M4" s="6" t="s">
        <v>7</v>
      </c>
      <c r="N4" s="5" t="s">
        <v>27</v>
      </c>
      <c r="O4" s="7" t="s">
        <v>8</v>
      </c>
      <c r="P4" s="122"/>
      <c r="Q4" s="4"/>
      <c r="R4" s="8" t="s">
        <v>26</v>
      </c>
      <c r="S4" s="9" t="s">
        <v>9</v>
      </c>
      <c r="T4" s="9" t="s">
        <v>10</v>
      </c>
      <c r="U4" s="8" t="s">
        <v>27</v>
      </c>
      <c r="V4" s="10" t="s">
        <v>11</v>
      </c>
    </row>
    <row r="5" spans="1:24">
      <c r="B5" s="93" t="s">
        <v>12</v>
      </c>
      <c r="C5" s="16" t="s">
        <v>13</v>
      </c>
      <c r="D5" s="11">
        <f>COUNTIF(D$11:H$24,10)</f>
        <v>0</v>
      </c>
      <c r="E5" s="12">
        <f>'OG1'!D5+'OG2'!D5+'OG3'!D5+AKIS!D5</f>
        <v>0</v>
      </c>
      <c r="F5" s="13">
        <f>5-E5</f>
        <v>5</v>
      </c>
      <c r="G5" s="14">
        <f>COUNTIF(D$11:H$24,10)*10</f>
        <v>0</v>
      </c>
      <c r="H5" s="15">
        <f>'OG1'!G5+'OG2'!G5+'OG3'!G5+AKIS!G5</f>
        <v>0</v>
      </c>
      <c r="I5" s="93" t="s">
        <v>12</v>
      </c>
      <c r="J5" s="16" t="s">
        <v>13</v>
      </c>
      <c r="K5" s="17">
        <f>COUNTIF(K$11:O$24,10)</f>
        <v>0</v>
      </c>
      <c r="L5" s="18">
        <f>'OG1'!K5+'OG2'!K5+'OG3'!K5+AKIS!K5</f>
        <v>0</v>
      </c>
      <c r="M5" s="19">
        <f>5-L5</f>
        <v>5</v>
      </c>
      <c r="N5" s="20">
        <f>COUNTIF(K$11:O$24,10)*10</f>
        <v>0</v>
      </c>
      <c r="O5" s="21">
        <f>'OG1'!N5+'OG2'!N5+'OG3'!N5+AKIS!N5</f>
        <v>0</v>
      </c>
      <c r="P5" s="93" t="s">
        <v>12</v>
      </c>
      <c r="Q5" s="16" t="s">
        <v>13</v>
      </c>
      <c r="R5" s="22">
        <f>COUNTIF(R$11:V$24,10)</f>
        <v>0</v>
      </c>
      <c r="S5" s="23">
        <f>'OG1'!R5+'OG2'!R5+'OG3'!R5+AKIS!R5</f>
        <v>0</v>
      </c>
      <c r="T5" s="24">
        <f>5-S5</f>
        <v>5</v>
      </c>
      <c r="U5" s="25">
        <f>COUNTIF(R$11:V$24,10)*10</f>
        <v>0</v>
      </c>
      <c r="V5" s="26">
        <f>'OG1'!U5+'OG2'!U5+'OG3'!U5+AKIS!U5</f>
        <v>0</v>
      </c>
    </row>
    <row r="6" spans="1:24">
      <c r="B6" s="93" t="s">
        <v>14</v>
      </c>
      <c r="C6" s="16" t="s">
        <v>13</v>
      </c>
      <c r="D6" s="11">
        <f>COUNTIF(D$11:H$24,5)</f>
        <v>0</v>
      </c>
      <c r="E6" s="12">
        <f>'OG1'!D6+'OG2'!D6+'OG3'!D6+AKIS!D6</f>
        <v>0</v>
      </c>
      <c r="F6" s="13">
        <f>7-E6</f>
        <v>7</v>
      </c>
      <c r="G6" s="14">
        <f>COUNTIF(D$11:H$24,5)*5</f>
        <v>0</v>
      </c>
      <c r="H6" s="15">
        <f>'OG1'!G6+'OG2'!G6+'OG3'!G6+AKIS!G6</f>
        <v>0</v>
      </c>
      <c r="I6" s="93" t="s">
        <v>14</v>
      </c>
      <c r="J6" s="16" t="s">
        <v>13</v>
      </c>
      <c r="K6" s="17">
        <f>COUNTIF(K$11:O$24,5)</f>
        <v>0</v>
      </c>
      <c r="L6" s="18">
        <f>'OG1'!K6+'OG2'!K6+'OG3'!K6+AKIS!K6</f>
        <v>0</v>
      </c>
      <c r="M6" s="27">
        <f>7-L6</f>
        <v>7</v>
      </c>
      <c r="N6" s="20">
        <f>COUNTIF(K$11:O$24,5)*5</f>
        <v>0</v>
      </c>
      <c r="O6" s="21">
        <f>'OG1'!N6+'OG2'!N6+'OG3'!N6+AKIS!N6</f>
        <v>0</v>
      </c>
      <c r="P6" s="93" t="s">
        <v>14</v>
      </c>
      <c r="Q6" s="16" t="s">
        <v>13</v>
      </c>
      <c r="R6" s="22">
        <f>COUNTIF(R$11:V$24,5)</f>
        <v>0</v>
      </c>
      <c r="S6" s="23">
        <f>'OG1'!R6+'OG2'!R6+'OG3'!R6+AKIS!R6</f>
        <v>0</v>
      </c>
      <c r="T6" s="28">
        <f>7-S6</f>
        <v>7</v>
      </c>
      <c r="U6" s="25">
        <f>COUNTIF(R$11:V$24,5)*5</f>
        <v>0</v>
      </c>
      <c r="V6" s="26">
        <f>'OG1'!U6+'OG2'!U6+'OG3'!U6+AKIS!U6</f>
        <v>0</v>
      </c>
    </row>
    <row r="7" spans="1:24">
      <c r="B7" s="93" t="s">
        <v>15</v>
      </c>
      <c r="C7" s="16" t="s">
        <v>13</v>
      </c>
      <c r="D7" s="11">
        <f>COUNTIF(D$11:H$24,1)</f>
        <v>0</v>
      </c>
      <c r="E7" s="12">
        <f>'OG1'!D7+'OG2'!D7+'OG3'!D7+AKIS!D7</f>
        <v>0</v>
      </c>
      <c r="F7" s="13">
        <f>35-E7</f>
        <v>35</v>
      </c>
      <c r="G7" s="14">
        <f>COUNTIF(D$11:H$24,1)*1</f>
        <v>0</v>
      </c>
      <c r="H7" s="15">
        <f>'OG1'!G7+'OG2'!G7+'OG3'!G7+AKIS!G7</f>
        <v>0</v>
      </c>
      <c r="I7" s="93" t="s">
        <v>15</v>
      </c>
      <c r="J7" s="16" t="s">
        <v>13</v>
      </c>
      <c r="K7" s="17">
        <f>COUNTIF(K$11:O$24,1)</f>
        <v>0</v>
      </c>
      <c r="L7" s="18">
        <f>'OG1'!K7+'OG2'!K7+'OG3'!K7+AKIS!K7</f>
        <v>0</v>
      </c>
      <c r="M7" s="27">
        <f>35-L7</f>
        <v>35</v>
      </c>
      <c r="N7" s="20">
        <f>COUNTIF(K$11:O$24,1)*1</f>
        <v>0</v>
      </c>
      <c r="O7" s="21">
        <f>'OG1'!N7+'OG2'!N7+'OG3'!N7+AKIS!N7</f>
        <v>0</v>
      </c>
      <c r="P7" s="93" t="s">
        <v>15</v>
      </c>
      <c r="Q7" s="16" t="s">
        <v>13</v>
      </c>
      <c r="R7" s="22">
        <f>COUNTIF(R$11:V$24,1)</f>
        <v>0</v>
      </c>
      <c r="S7" s="23">
        <f>'OG1'!R7+'OG2'!R7+'OG3'!R7+AKIS!R7</f>
        <v>0</v>
      </c>
      <c r="T7" s="28">
        <f>35-S7</f>
        <v>35</v>
      </c>
      <c r="U7" s="25">
        <f>COUNTIF(R$11:V$24,1)*1</f>
        <v>0</v>
      </c>
      <c r="V7" s="26">
        <f>'OG1'!U7+'OG2'!U7+'OG3'!U7+AKIS!U7</f>
        <v>0</v>
      </c>
    </row>
    <row r="8" spans="1:24">
      <c r="B8" s="90"/>
      <c r="C8" s="96"/>
      <c r="D8" s="109" t="s">
        <v>16</v>
      </c>
      <c r="E8" s="110"/>
      <c r="F8" s="111"/>
      <c r="G8" s="29">
        <f>SUM(G5:G7)</f>
        <v>0</v>
      </c>
      <c r="H8" s="30">
        <f>SUM(H5:H7)</f>
        <v>0</v>
      </c>
      <c r="I8" s="123"/>
      <c r="J8" s="4"/>
      <c r="K8" s="112" t="s">
        <v>16</v>
      </c>
      <c r="L8" s="113"/>
      <c r="M8" s="114"/>
      <c r="N8" s="31">
        <f>SUM(N5:N7)</f>
        <v>0</v>
      </c>
      <c r="O8" s="32">
        <f>SUM(O5:O7)</f>
        <v>0</v>
      </c>
      <c r="P8" s="123"/>
      <c r="Q8" s="4"/>
      <c r="R8" s="115" t="s">
        <v>16</v>
      </c>
      <c r="S8" s="116"/>
      <c r="T8" s="117"/>
      <c r="U8" s="33">
        <f>SUM(U5:U7)</f>
        <v>0</v>
      </c>
      <c r="V8" s="34">
        <f>SUM(V5:V7)</f>
        <v>0</v>
      </c>
    </row>
    <row r="9" spans="1:24">
      <c r="C9" s="40"/>
      <c r="D9" s="41"/>
      <c r="E9" s="41"/>
      <c r="F9" s="41"/>
      <c r="G9" s="42"/>
      <c r="H9" s="42"/>
      <c r="J9" s="43"/>
      <c r="K9" s="41"/>
      <c r="L9" s="41"/>
      <c r="M9" s="41"/>
      <c r="N9" s="42"/>
      <c r="O9" s="42"/>
      <c r="Q9" s="43"/>
      <c r="R9" s="41"/>
      <c r="S9" s="41"/>
      <c r="T9" s="41"/>
      <c r="U9" s="42"/>
    </row>
    <row r="10" spans="1:24" ht="15.75" customHeight="1">
      <c r="A10" s="44" t="s">
        <v>24</v>
      </c>
      <c r="B10" s="45" t="s">
        <v>18</v>
      </c>
      <c r="C10" s="46"/>
      <c r="D10" s="99" t="s">
        <v>138</v>
      </c>
      <c r="E10" s="100"/>
      <c r="F10" s="100"/>
      <c r="G10" s="100"/>
      <c r="H10" s="101"/>
      <c r="I10" s="46"/>
      <c r="J10" s="46"/>
      <c r="K10" s="103" t="s">
        <v>34</v>
      </c>
      <c r="L10" s="104"/>
      <c r="M10" s="104"/>
      <c r="N10" s="104"/>
      <c r="O10" s="105"/>
      <c r="P10" s="46"/>
      <c r="Q10" s="46"/>
      <c r="R10" s="102" t="s">
        <v>35</v>
      </c>
      <c r="S10" s="102"/>
      <c r="T10" s="102"/>
      <c r="U10" s="102"/>
      <c r="V10" s="102"/>
      <c r="X10" s="86" t="s">
        <v>19</v>
      </c>
    </row>
    <row r="11" spans="1:24" ht="102" customHeight="1">
      <c r="A11" s="121" t="s">
        <v>28</v>
      </c>
      <c r="B11" s="87" t="s">
        <v>109</v>
      </c>
      <c r="C11" s="50"/>
      <c r="D11" s="63"/>
      <c r="E11" s="64"/>
      <c r="F11" s="64"/>
      <c r="G11" s="64"/>
      <c r="H11" s="65"/>
      <c r="I11" s="54"/>
      <c r="J11" s="54"/>
      <c r="K11" s="55"/>
      <c r="L11" s="56"/>
      <c r="M11" s="56"/>
      <c r="N11" s="56"/>
      <c r="O11" s="57"/>
      <c r="P11" s="54"/>
      <c r="Q11" s="54"/>
      <c r="R11" s="58"/>
      <c r="S11" s="59"/>
      <c r="T11" s="59"/>
      <c r="U11" s="59"/>
      <c r="V11" s="60"/>
      <c r="X11" s="61">
        <f t="shared" ref="X11:X24" si="0">SUM(D11:H11,K11:O11,R11:V11)</f>
        <v>0</v>
      </c>
    </row>
    <row r="12" spans="1:24" ht="72">
      <c r="A12" s="121"/>
      <c r="B12" s="62" t="s">
        <v>29</v>
      </c>
      <c r="C12" s="50"/>
      <c r="D12" s="63"/>
      <c r="E12" s="64"/>
      <c r="F12" s="64"/>
      <c r="G12" s="64"/>
      <c r="H12" s="65"/>
      <c r="I12" s="54"/>
      <c r="J12" s="54"/>
      <c r="K12" s="66"/>
      <c r="L12" s="67"/>
      <c r="M12" s="67"/>
      <c r="N12" s="67"/>
      <c r="O12" s="68"/>
      <c r="P12" s="54"/>
      <c r="Q12" s="54"/>
      <c r="R12" s="69"/>
      <c r="S12" s="70"/>
      <c r="T12" s="70"/>
      <c r="U12" s="70"/>
      <c r="V12" s="71"/>
      <c r="X12" s="61">
        <f t="shared" si="0"/>
        <v>0</v>
      </c>
    </row>
    <row r="13" spans="1:24" ht="57.6">
      <c r="A13" s="121"/>
      <c r="B13" s="62" t="s">
        <v>110</v>
      </c>
      <c r="C13" s="50"/>
      <c r="D13" s="63"/>
      <c r="E13" s="64"/>
      <c r="F13" s="64"/>
      <c r="G13" s="64"/>
      <c r="H13" s="65"/>
      <c r="I13" s="54"/>
      <c r="J13" s="54"/>
      <c r="K13" s="66"/>
      <c r="L13" s="67"/>
      <c r="M13" s="67"/>
      <c r="N13" s="67"/>
      <c r="O13" s="68"/>
      <c r="P13" s="54"/>
      <c r="Q13" s="54"/>
      <c r="R13" s="69"/>
      <c r="S13" s="70"/>
      <c r="T13" s="70"/>
      <c r="U13" s="70"/>
      <c r="V13" s="71"/>
      <c r="X13" s="61">
        <f t="shared" si="0"/>
        <v>0</v>
      </c>
    </row>
    <row r="14" spans="1:24" ht="28.8">
      <c r="A14" s="121"/>
      <c r="B14" s="62" t="s">
        <v>111</v>
      </c>
      <c r="C14" s="50"/>
      <c r="D14" s="63"/>
      <c r="E14" s="64"/>
      <c r="F14" s="64"/>
      <c r="G14" s="64"/>
      <c r="H14" s="65"/>
      <c r="I14" s="54"/>
      <c r="J14" s="54"/>
      <c r="K14" s="66"/>
      <c r="L14" s="67"/>
      <c r="M14" s="67"/>
      <c r="N14" s="67"/>
      <c r="O14" s="68"/>
      <c r="P14" s="54"/>
      <c r="Q14" s="54"/>
      <c r="R14" s="69"/>
      <c r="S14" s="70"/>
      <c r="T14" s="70"/>
      <c r="U14" s="70"/>
      <c r="V14" s="71"/>
      <c r="X14" s="61">
        <f t="shared" si="0"/>
        <v>0</v>
      </c>
    </row>
    <row r="15" spans="1:24" ht="57.6">
      <c r="A15" s="121"/>
      <c r="B15" s="62" t="s">
        <v>112</v>
      </c>
      <c r="C15" s="50"/>
      <c r="D15" s="63"/>
      <c r="E15" s="64"/>
      <c r="F15" s="64"/>
      <c r="G15" s="64"/>
      <c r="H15" s="65"/>
      <c r="I15" s="54"/>
      <c r="J15" s="54"/>
      <c r="K15" s="66"/>
      <c r="L15" s="67"/>
      <c r="M15" s="67"/>
      <c r="N15" s="67"/>
      <c r="O15" s="68"/>
      <c r="P15" s="54"/>
      <c r="Q15" s="54"/>
      <c r="R15" s="69"/>
      <c r="S15" s="70"/>
      <c r="T15" s="70"/>
      <c r="U15" s="70"/>
      <c r="V15" s="71"/>
      <c r="X15" s="61">
        <f t="shared" si="0"/>
        <v>0</v>
      </c>
    </row>
    <row r="16" spans="1:24" ht="72">
      <c r="A16" s="121"/>
      <c r="B16" s="62" t="s">
        <v>113</v>
      </c>
      <c r="C16" s="50"/>
      <c r="D16" s="63"/>
      <c r="E16" s="64"/>
      <c r="F16" s="64"/>
      <c r="G16" s="64"/>
      <c r="H16" s="65"/>
      <c r="I16" s="54"/>
      <c r="J16" s="54"/>
      <c r="K16" s="66"/>
      <c r="L16" s="67"/>
      <c r="M16" s="67"/>
      <c r="N16" s="67"/>
      <c r="O16" s="68"/>
      <c r="P16" s="54"/>
      <c r="Q16" s="54"/>
      <c r="R16" s="69"/>
      <c r="S16" s="70"/>
      <c r="T16" s="70"/>
      <c r="U16" s="70"/>
      <c r="V16" s="71"/>
      <c r="X16" s="61">
        <f t="shared" si="0"/>
        <v>0</v>
      </c>
    </row>
    <row r="17" spans="1:24" ht="57.6">
      <c r="A17" s="121"/>
      <c r="B17" s="62" t="s">
        <v>114</v>
      </c>
      <c r="C17" s="50"/>
      <c r="D17" s="63"/>
      <c r="E17" s="64"/>
      <c r="F17" s="64"/>
      <c r="G17" s="64"/>
      <c r="H17" s="65"/>
      <c r="I17" s="54"/>
      <c r="J17" s="54"/>
      <c r="K17" s="66"/>
      <c r="L17" s="67"/>
      <c r="M17" s="67"/>
      <c r="N17" s="67"/>
      <c r="O17" s="68"/>
      <c r="P17" s="54"/>
      <c r="Q17" s="54"/>
      <c r="R17" s="69"/>
      <c r="S17" s="70"/>
      <c r="T17" s="70"/>
      <c r="U17" s="70"/>
      <c r="V17" s="71"/>
      <c r="X17" s="61">
        <f t="shared" si="0"/>
        <v>0</v>
      </c>
    </row>
    <row r="18" spans="1:24" ht="57.6">
      <c r="A18" s="121"/>
      <c r="B18" s="62" t="s">
        <v>115</v>
      </c>
      <c r="C18" s="50"/>
      <c r="D18" s="63"/>
      <c r="E18" s="64"/>
      <c r="F18" s="64"/>
      <c r="G18" s="64"/>
      <c r="H18" s="65"/>
      <c r="I18" s="54"/>
      <c r="J18" s="54"/>
      <c r="K18" s="66"/>
      <c r="L18" s="67"/>
      <c r="M18" s="67"/>
      <c r="N18" s="67"/>
      <c r="O18" s="68"/>
      <c r="P18" s="54"/>
      <c r="Q18" s="54"/>
      <c r="R18" s="69"/>
      <c r="S18" s="70"/>
      <c r="T18" s="70"/>
      <c r="U18" s="70"/>
      <c r="V18" s="71"/>
      <c r="X18" s="61">
        <f t="shared" si="0"/>
        <v>0</v>
      </c>
    </row>
    <row r="19" spans="1:24" ht="57.6">
      <c r="A19" s="121"/>
      <c r="B19" s="62" t="s">
        <v>116</v>
      </c>
      <c r="C19" s="50"/>
      <c r="D19" s="63"/>
      <c r="E19" s="64"/>
      <c r="F19" s="64"/>
      <c r="G19" s="64"/>
      <c r="H19" s="65"/>
      <c r="I19" s="54"/>
      <c r="J19" s="54"/>
      <c r="K19" s="66"/>
      <c r="L19" s="67"/>
      <c r="M19" s="67"/>
      <c r="N19" s="67"/>
      <c r="O19" s="68"/>
      <c r="P19" s="54"/>
      <c r="Q19" s="54"/>
      <c r="R19" s="69"/>
      <c r="S19" s="70"/>
      <c r="T19" s="70"/>
      <c r="U19" s="70"/>
      <c r="V19" s="71"/>
      <c r="X19" s="61">
        <f t="shared" si="0"/>
        <v>0</v>
      </c>
    </row>
    <row r="20" spans="1:24" ht="43.2">
      <c r="A20" s="121"/>
      <c r="B20" s="62" t="s">
        <v>117</v>
      </c>
      <c r="C20" s="50"/>
      <c r="D20" s="63"/>
      <c r="E20" s="64"/>
      <c r="F20" s="64"/>
      <c r="G20" s="64"/>
      <c r="H20" s="65"/>
      <c r="I20" s="54"/>
      <c r="J20" s="54"/>
      <c r="K20" s="66"/>
      <c r="L20" s="67"/>
      <c r="M20" s="67"/>
      <c r="N20" s="67"/>
      <c r="O20" s="68"/>
      <c r="P20" s="54"/>
      <c r="Q20" s="54"/>
      <c r="R20" s="69"/>
      <c r="S20" s="70"/>
      <c r="T20" s="70"/>
      <c r="U20" s="70"/>
      <c r="V20" s="71"/>
      <c r="X20" s="61">
        <f t="shared" si="0"/>
        <v>0</v>
      </c>
    </row>
    <row r="21" spans="1:24" ht="28.8">
      <c r="A21" s="121"/>
      <c r="B21" s="62" t="s">
        <v>118</v>
      </c>
      <c r="C21" s="50"/>
      <c r="D21" s="63"/>
      <c r="E21" s="64"/>
      <c r="F21" s="64"/>
      <c r="G21" s="64"/>
      <c r="H21" s="65"/>
      <c r="I21" s="54"/>
      <c r="J21" s="54"/>
      <c r="K21" s="66"/>
      <c r="L21" s="67"/>
      <c r="M21" s="67"/>
      <c r="N21" s="67"/>
      <c r="O21" s="68"/>
      <c r="P21" s="54"/>
      <c r="Q21" s="54"/>
      <c r="R21" s="69"/>
      <c r="S21" s="70"/>
      <c r="T21" s="70"/>
      <c r="U21" s="70"/>
      <c r="V21" s="71"/>
      <c r="X21" s="61">
        <f t="shared" si="0"/>
        <v>0</v>
      </c>
    </row>
    <row r="22" spans="1:24" ht="57.6">
      <c r="A22" s="121"/>
      <c r="B22" s="62" t="s">
        <v>119</v>
      </c>
      <c r="C22" s="50"/>
      <c r="D22" s="63"/>
      <c r="E22" s="64"/>
      <c r="F22" s="64"/>
      <c r="G22" s="64"/>
      <c r="H22" s="65"/>
      <c r="I22" s="54"/>
      <c r="J22" s="54"/>
      <c r="K22" s="66"/>
      <c r="L22" s="67"/>
      <c r="M22" s="67"/>
      <c r="N22" s="67"/>
      <c r="O22" s="68"/>
      <c r="P22" s="54"/>
      <c r="Q22" s="54"/>
      <c r="R22" s="69"/>
      <c r="S22" s="70"/>
      <c r="T22" s="70"/>
      <c r="U22" s="70"/>
      <c r="V22" s="71"/>
      <c r="X22" s="61">
        <f t="shared" si="0"/>
        <v>0</v>
      </c>
    </row>
    <row r="23" spans="1:24" ht="28.8">
      <c r="A23" s="121"/>
      <c r="B23" s="62" t="s">
        <v>120</v>
      </c>
      <c r="C23" s="50"/>
      <c r="D23" s="63"/>
      <c r="E23" s="64"/>
      <c r="F23" s="64"/>
      <c r="G23" s="64"/>
      <c r="H23" s="65"/>
      <c r="I23" s="54"/>
      <c r="J23" s="54"/>
      <c r="K23" s="66"/>
      <c r="L23" s="67"/>
      <c r="M23" s="67"/>
      <c r="N23" s="67"/>
      <c r="O23" s="68"/>
      <c r="P23" s="54"/>
      <c r="Q23" s="54"/>
      <c r="R23" s="69"/>
      <c r="S23" s="70"/>
      <c r="T23" s="70"/>
      <c r="U23" s="70"/>
      <c r="V23" s="71"/>
      <c r="X23" s="61">
        <f t="shared" si="0"/>
        <v>0</v>
      </c>
    </row>
    <row r="24" spans="1:24" ht="57.6">
      <c r="A24" s="121"/>
      <c r="B24" s="73" t="s">
        <v>121</v>
      </c>
      <c r="C24" s="50"/>
      <c r="D24" s="74"/>
      <c r="E24" s="75"/>
      <c r="F24" s="75"/>
      <c r="G24" s="75"/>
      <c r="H24" s="76"/>
      <c r="I24" s="54"/>
      <c r="J24" s="54"/>
      <c r="K24" s="77"/>
      <c r="L24" s="78"/>
      <c r="M24" s="78"/>
      <c r="N24" s="78"/>
      <c r="O24" s="79"/>
      <c r="P24" s="54"/>
      <c r="Q24" s="54"/>
      <c r="R24" s="80"/>
      <c r="S24" s="81"/>
      <c r="T24" s="81"/>
      <c r="U24" s="81"/>
      <c r="V24" s="82"/>
      <c r="X24" s="61">
        <f t="shared" si="0"/>
        <v>0</v>
      </c>
    </row>
    <row r="25" spans="1:24">
      <c r="C25" s="40"/>
      <c r="D25" s="47"/>
      <c r="E25" s="47"/>
      <c r="F25" s="47"/>
      <c r="G25" s="47"/>
      <c r="H25" s="47"/>
      <c r="I25" s="124"/>
      <c r="J25" s="54"/>
      <c r="K25" s="47"/>
      <c r="L25" s="47"/>
      <c r="M25" s="47"/>
      <c r="N25" s="47"/>
      <c r="O25" s="47"/>
      <c r="P25" s="124"/>
      <c r="Q25" s="54"/>
      <c r="R25" s="47"/>
      <c r="S25" s="47"/>
      <c r="T25" s="47"/>
      <c r="U25" s="47"/>
      <c r="V25" s="47"/>
    </row>
    <row r="26" spans="1:24" hidden="1">
      <c r="C26" s="40"/>
      <c r="D26" s="36">
        <v>10</v>
      </c>
      <c r="J26" s="43"/>
      <c r="Q26" s="43"/>
    </row>
    <row r="27" spans="1:24" hidden="1">
      <c r="C27" s="40"/>
      <c r="D27" s="36">
        <v>5</v>
      </c>
      <c r="J27" s="43"/>
      <c r="Q27" s="43"/>
    </row>
    <row r="28" spans="1:24" hidden="1">
      <c r="C28" s="40"/>
      <c r="D28" s="36">
        <v>1</v>
      </c>
      <c r="J28" s="43"/>
      <c r="Q28" s="43"/>
    </row>
    <row r="29" spans="1:24" hidden="1">
      <c r="C29" s="40"/>
      <c r="J29" s="43"/>
      <c r="Q29" s="43"/>
    </row>
    <row r="30" spans="1:24">
      <c r="C30" s="40"/>
      <c r="J30" s="43"/>
      <c r="Q30" s="43"/>
    </row>
    <row r="31" spans="1:24">
      <c r="J31" s="43"/>
    </row>
    <row r="32" spans="1:24">
      <c r="J32" s="43"/>
    </row>
    <row r="33" spans="10:10">
      <c r="J33" s="43"/>
    </row>
    <row r="34" spans="10:10">
      <c r="J34" s="43"/>
    </row>
    <row r="35" spans="10:10">
      <c r="J35" s="43"/>
    </row>
    <row r="36" spans="10:10">
      <c r="J36" s="43"/>
    </row>
    <row r="37" spans="10:10">
      <c r="J37" s="43"/>
    </row>
    <row r="38" spans="10:10">
      <c r="J38" s="43"/>
    </row>
    <row r="39" spans="10:10">
      <c r="J39" s="43"/>
    </row>
  </sheetData>
  <sheetProtection algorithmName="SHA-512" hashValue="DonhTbM33IzFQaYT74fZeFwz+TEaz2kqcbLTpqdMxJqhW17CkZfRafBTFUOabe27Y1Ntq9SN7E3vEB+gIe2qnA==" saltValue="NetdKLvstTc3b/u3jr/BfA==" spinCount="100000" sheet="1" objects="1" scenarios="1"/>
  <mergeCells count="9">
    <mergeCell ref="A11:A24"/>
    <mergeCell ref="A2:B2"/>
    <mergeCell ref="D2:T2"/>
    <mergeCell ref="D10:H10"/>
    <mergeCell ref="K10:O10"/>
    <mergeCell ref="R10:V10"/>
    <mergeCell ref="D8:F8"/>
    <mergeCell ref="K8:M8"/>
    <mergeCell ref="R8:T8"/>
  </mergeCells>
  <conditionalFormatting sqref="F9">
    <cfRule type="cellIs" dxfId="50" priority="96" operator="greaterThan">
      <formula>#REF!</formula>
    </cfRule>
  </conditionalFormatting>
  <conditionalFormatting sqref="X11:X24">
    <cfRule type="dataBar" priority="121">
      <dataBar>
        <cfvo type="min"/>
        <cfvo type="max"/>
        <color rgb="FF638EC6"/>
      </dataBar>
      <extLst>
        <ext xmlns:x14="http://schemas.microsoft.com/office/spreadsheetml/2009/9/main" uri="{B025F937-C7B1-47D3-B67F-A62EFF666E3E}">
          <x14:id>{19E6032D-8188-44F6-82A1-30CEB523D946}</x14:id>
        </ext>
      </extLst>
    </cfRule>
  </conditionalFormatting>
  <conditionalFormatting sqref="M9">
    <cfRule type="cellIs" dxfId="49" priority="134" operator="greaterThan">
      <formula>#REF!</formula>
    </cfRule>
  </conditionalFormatting>
  <conditionalFormatting sqref="T9">
    <cfRule type="cellIs" dxfId="48" priority="135" operator="greaterThan">
      <formula>#REF!</formula>
    </cfRule>
  </conditionalFormatting>
  <conditionalFormatting sqref="H8:I8">
    <cfRule type="cellIs" dxfId="47" priority="30" operator="greaterThan">
      <formula>120</formula>
    </cfRule>
  </conditionalFormatting>
  <conditionalFormatting sqref="O8:P8">
    <cfRule type="cellIs" dxfId="46" priority="29" operator="greaterThan">
      <formula>120</formula>
    </cfRule>
  </conditionalFormatting>
  <conditionalFormatting sqref="V8">
    <cfRule type="cellIs" dxfId="45" priority="28" operator="greaterThan">
      <formula>120</formula>
    </cfRule>
  </conditionalFormatting>
  <conditionalFormatting sqref="H8:I8 O8:P8 V8">
    <cfRule type="cellIs" dxfId="44" priority="19" operator="greaterThan">
      <formula>120</formula>
    </cfRule>
  </conditionalFormatting>
  <conditionalFormatting sqref="E5">
    <cfRule type="cellIs" dxfId="43" priority="18" operator="greaterThan">
      <formula>5</formula>
    </cfRule>
  </conditionalFormatting>
  <conditionalFormatting sqref="F6">
    <cfRule type="cellIs" dxfId="42" priority="17" operator="lessThan">
      <formula>0</formula>
    </cfRule>
  </conditionalFormatting>
  <conditionalFormatting sqref="E6">
    <cfRule type="cellIs" dxfId="41" priority="16" operator="greaterThan">
      <formula>7</formula>
    </cfRule>
  </conditionalFormatting>
  <conditionalFormatting sqref="F7">
    <cfRule type="cellIs" dxfId="40" priority="15" operator="lessThan">
      <formula>0</formula>
    </cfRule>
  </conditionalFormatting>
  <conditionalFormatting sqref="F5">
    <cfRule type="cellIs" dxfId="39" priority="14" operator="lessThan">
      <formula>0</formula>
    </cfRule>
  </conditionalFormatting>
  <conditionalFormatting sqref="E7">
    <cfRule type="cellIs" dxfId="38" priority="13" operator="greaterThan">
      <formula>35</formula>
    </cfRule>
  </conditionalFormatting>
  <conditionalFormatting sqref="L5">
    <cfRule type="cellIs" dxfId="37" priority="12" operator="greaterThan">
      <formula>5</formula>
    </cfRule>
  </conditionalFormatting>
  <conditionalFormatting sqref="L6">
    <cfRule type="cellIs" dxfId="36" priority="11" operator="greaterThan">
      <formula>7</formula>
    </cfRule>
  </conditionalFormatting>
  <conditionalFormatting sqref="M6">
    <cfRule type="cellIs" dxfId="35" priority="10" operator="lessThan">
      <formula>0</formula>
    </cfRule>
  </conditionalFormatting>
  <conditionalFormatting sqref="L7">
    <cfRule type="cellIs" dxfId="34" priority="9" operator="greaterThan">
      <formula>35</formula>
    </cfRule>
  </conditionalFormatting>
  <conditionalFormatting sqref="M7">
    <cfRule type="cellIs" dxfId="33" priority="8" operator="lessThan">
      <formula>0</formula>
    </cfRule>
  </conditionalFormatting>
  <conditionalFormatting sqref="M5">
    <cfRule type="cellIs" dxfId="32" priority="7" operator="lessThan">
      <formula>0</formula>
    </cfRule>
  </conditionalFormatting>
  <conditionalFormatting sqref="S5">
    <cfRule type="cellIs" dxfId="31" priority="6" operator="greaterThan">
      <formula>5</formula>
    </cfRule>
  </conditionalFormatting>
  <conditionalFormatting sqref="S6">
    <cfRule type="cellIs" dxfId="30" priority="5" operator="greaterThan">
      <formula>7</formula>
    </cfRule>
  </conditionalFormatting>
  <conditionalFormatting sqref="T6">
    <cfRule type="cellIs" dxfId="29" priority="4" operator="lessThan">
      <formula>0</formula>
    </cfRule>
  </conditionalFormatting>
  <conditionalFormatting sqref="S7">
    <cfRule type="cellIs" dxfId="28" priority="3" operator="greaterThan">
      <formula>35</formula>
    </cfRule>
  </conditionalFormatting>
  <conditionalFormatting sqref="T7">
    <cfRule type="cellIs" dxfId="27" priority="2" operator="lessThan">
      <formula>0</formula>
    </cfRule>
  </conditionalFormatting>
  <conditionalFormatting sqref="T5">
    <cfRule type="cellIs" dxfId="26" priority="1" operator="lessThan">
      <formula>0</formula>
    </cfRule>
  </conditionalFormatting>
  <dataValidations count="2">
    <dataValidation type="list" operator="equal" allowBlank="1" showInputMessage="1" showErrorMessage="1" sqref="Q11:Q24 J11:J24" xr:uid="{00000000-0002-0000-0200-000000000000}">
      <formula1>$K$5:$K$8</formula1>
    </dataValidation>
    <dataValidation type="list" operator="equal" allowBlank="1" showInputMessage="1" showErrorMessage="1" sqref="D11:I24 K11:P24 R11:V24" xr:uid="{00000000-0002-0000-0200-000001000000}">
      <formula1>$D$26:$D$28</formula1>
    </dataValidation>
  </dataValidations>
  <pageMargins left="0.7" right="0.7" top="0.75" bottom="0.75" header="0.3" footer="0.3"/>
  <pageSetup paperSize="0"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dataBar" id="{19E6032D-8188-44F6-82A1-30CEB523D946}">
            <x14:dataBar minLength="0" maxLength="100" gradient="0">
              <x14:cfvo type="autoMin"/>
              <x14:cfvo type="autoMax"/>
              <x14:negativeFillColor rgb="FFFF0000"/>
              <x14:axisColor rgb="FF000000"/>
            </x14:dataBar>
          </x14:cfRule>
          <xm:sqref>X11:X24</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1"/>
  <sheetViews>
    <sheetView showGridLines="0" zoomScale="85" zoomScaleNormal="85" workbookViewId="0">
      <pane xSplit="2" ySplit="8" topLeftCell="L9" activePane="bottomRight" state="frozen"/>
      <selection pane="topRight" activeCell="C1" sqref="C1"/>
      <selection pane="bottomLeft" activeCell="A9" sqref="A9"/>
      <selection pane="bottomRight" activeCell="U14" sqref="U14"/>
    </sheetView>
  </sheetViews>
  <sheetFormatPr defaultColWidth="8.88671875" defaultRowHeight="15.6"/>
  <cols>
    <col min="1" max="1" width="10.44140625" style="35" customWidth="1"/>
    <col min="2" max="2" width="70.44140625" style="37" customWidth="1"/>
    <col min="3" max="3" width="4" style="37" customWidth="1"/>
    <col min="4" max="8" width="13.44140625" style="36" customWidth="1"/>
    <col min="9" max="9" width="13.44140625" style="42" customWidth="1"/>
    <col min="10" max="10" width="3.109375" style="36" customWidth="1"/>
    <col min="11" max="15" width="13.44140625" style="36" customWidth="1"/>
    <col min="16" max="16" width="13.44140625" style="42" customWidth="1"/>
    <col min="17" max="17" width="3.109375" style="36" customWidth="1"/>
    <col min="18" max="22" width="13.44140625" style="36" customWidth="1"/>
    <col min="23" max="23" width="3.109375" style="37" customWidth="1"/>
    <col min="24" max="24" width="16.6640625" style="37" customWidth="1"/>
    <col min="25" max="29" width="11.88671875" style="37" customWidth="1"/>
    <col min="30" max="16384" width="8.88671875" style="37"/>
  </cols>
  <sheetData>
    <row r="1" spans="1:24" ht="16.2" thickBot="1">
      <c r="B1" s="36"/>
      <c r="C1" s="36"/>
    </row>
    <row r="2" spans="1:24" ht="16.8" thickTop="1" thickBot="1">
      <c r="A2" s="97" t="s">
        <v>0</v>
      </c>
      <c r="B2" s="98"/>
      <c r="C2" s="38"/>
      <c r="D2" s="120"/>
      <c r="E2" s="120"/>
      <c r="F2" s="120"/>
      <c r="G2" s="120"/>
      <c r="H2" s="120"/>
      <c r="I2" s="120"/>
      <c r="J2" s="120"/>
      <c r="K2" s="120"/>
      <c r="L2" s="120"/>
      <c r="M2" s="120"/>
      <c r="N2" s="120"/>
      <c r="O2" s="120"/>
      <c r="P2" s="120"/>
      <c r="Q2" s="120"/>
      <c r="R2" s="120"/>
      <c r="S2" s="120"/>
      <c r="T2" s="120"/>
    </row>
    <row r="3" spans="1:24" ht="16.2" thickTop="1"/>
    <row r="4" spans="1:24" ht="54.9" customHeight="1">
      <c r="B4" s="91"/>
      <c r="C4" s="91"/>
      <c r="D4" s="1" t="s">
        <v>30</v>
      </c>
      <c r="E4" s="2" t="s">
        <v>2</v>
      </c>
      <c r="F4" s="2" t="s">
        <v>3</v>
      </c>
      <c r="G4" s="1" t="s">
        <v>31</v>
      </c>
      <c r="H4" s="3" t="s">
        <v>5</v>
      </c>
      <c r="I4" s="122"/>
      <c r="J4" s="4"/>
      <c r="K4" s="5" t="s">
        <v>30</v>
      </c>
      <c r="L4" s="6" t="s">
        <v>6</v>
      </c>
      <c r="M4" s="6" t="s">
        <v>7</v>
      </c>
      <c r="N4" s="5" t="s">
        <v>31</v>
      </c>
      <c r="O4" s="7" t="s">
        <v>8</v>
      </c>
      <c r="P4" s="122"/>
      <c r="Q4" s="4"/>
      <c r="R4" s="8" t="s">
        <v>30</v>
      </c>
      <c r="S4" s="9" t="s">
        <v>9</v>
      </c>
      <c r="T4" s="9" t="s">
        <v>10</v>
      </c>
      <c r="U4" s="8" t="s">
        <v>31</v>
      </c>
      <c r="V4" s="10" t="s">
        <v>11</v>
      </c>
    </row>
    <row r="5" spans="1:24">
      <c r="B5" s="93" t="s">
        <v>12</v>
      </c>
      <c r="C5" s="16" t="s">
        <v>13</v>
      </c>
      <c r="D5" s="11">
        <f>COUNTIF(D$11:H$16,10)</f>
        <v>0</v>
      </c>
      <c r="E5" s="12">
        <f>'OG1'!D5+'OG2'!D5+'OG3'!D5+AKIS!D5</f>
        <v>0</v>
      </c>
      <c r="F5" s="13">
        <f>5-E5</f>
        <v>5</v>
      </c>
      <c r="G5" s="14">
        <f>COUNTIF(D$11:H$16,10)*10</f>
        <v>0</v>
      </c>
      <c r="H5" s="15">
        <f>'OG1'!G5+'OG2'!G5+'OG3'!G5+AKIS!G5</f>
        <v>0</v>
      </c>
      <c r="I5" s="93" t="s">
        <v>12</v>
      </c>
      <c r="J5" s="16" t="s">
        <v>13</v>
      </c>
      <c r="K5" s="17">
        <f>COUNTIF(K$11:O$16,10)</f>
        <v>0</v>
      </c>
      <c r="L5" s="18">
        <f>'OG1'!K5+'OG2'!K5+'OG3'!K5+AKIS!K5</f>
        <v>0</v>
      </c>
      <c r="M5" s="19">
        <f>5-L5</f>
        <v>5</v>
      </c>
      <c r="N5" s="20">
        <f>COUNTIF(K$11:O$16,10)*10</f>
        <v>0</v>
      </c>
      <c r="O5" s="21">
        <f>'OG1'!N5+'OG2'!N5+'OG3'!N5+AKIS!N5</f>
        <v>0</v>
      </c>
      <c r="P5" s="93" t="s">
        <v>12</v>
      </c>
      <c r="Q5" s="16" t="s">
        <v>13</v>
      </c>
      <c r="R5" s="22">
        <f>COUNTIF(R$11:V$16,10)</f>
        <v>0</v>
      </c>
      <c r="S5" s="23">
        <f>'OG1'!R5+'OG2'!R5+'OG3'!R5+AKIS!R5</f>
        <v>0</v>
      </c>
      <c r="T5" s="24">
        <f>5-S5</f>
        <v>5</v>
      </c>
      <c r="U5" s="25">
        <f>COUNTIF(R$11:V$16,10)*10</f>
        <v>0</v>
      </c>
      <c r="V5" s="26">
        <f>'OG1'!U5+'OG2'!U5+'OG3'!U5+AKIS!U5</f>
        <v>0</v>
      </c>
    </row>
    <row r="6" spans="1:24">
      <c r="B6" s="93" t="s">
        <v>14</v>
      </c>
      <c r="C6" s="16" t="s">
        <v>13</v>
      </c>
      <c r="D6" s="11">
        <f>COUNTIF(D$11:H$16,5)</f>
        <v>0</v>
      </c>
      <c r="E6" s="12">
        <f>'OG1'!D6+'OG2'!D6+'OG3'!D6+AKIS!D6</f>
        <v>0</v>
      </c>
      <c r="F6" s="13">
        <f>7-E6</f>
        <v>7</v>
      </c>
      <c r="G6" s="14">
        <f>COUNTIF(D$11:H$16,5)*5</f>
        <v>0</v>
      </c>
      <c r="H6" s="15">
        <f>'OG1'!G6+'OG2'!G6+'OG3'!G6+AKIS!G6</f>
        <v>0</v>
      </c>
      <c r="I6" s="93" t="s">
        <v>14</v>
      </c>
      <c r="J6" s="16" t="s">
        <v>13</v>
      </c>
      <c r="K6" s="17">
        <f>COUNTIF(K$11:O$16,5)</f>
        <v>0</v>
      </c>
      <c r="L6" s="18">
        <f>'OG1'!K6+'OG2'!K6+'OG3'!K6+AKIS!K6</f>
        <v>0</v>
      </c>
      <c r="M6" s="27">
        <f>7-L6</f>
        <v>7</v>
      </c>
      <c r="N6" s="20">
        <f>COUNTIF(K$11:O$16,5)*5</f>
        <v>0</v>
      </c>
      <c r="O6" s="21">
        <f>'OG1'!N6+'OG2'!N6+'OG3'!N6+AKIS!N6</f>
        <v>0</v>
      </c>
      <c r="P6" s="93" t="s">
        <v>14</v>
      </c>
      <c r="Q6" s="16" t="s">
        <v>13</v>
      </c>
      <c r="R6" s="22">
        <f>COUNTIF(R$11:V$16,5)</f>
        <v>0</v>
      </c>
      <c r="S6" s="23">
        <f>'OG1'!R6+'OG2'!R6+'OG3'!R6+AKIS!R6</f>
        <v>0</v>
      </c>
      <c r="T6" s="28">
        <f>7-S6</f>
        <v>7</v>
      </c>
      <c r="U6" s="25">
        <f>COUNTIF(R$11:V$16,5)*5</f>
        <v>0</v>
      </c>
      <c r="V6" s="26">
        <f>'OG1'!U6+'OG2'!U6+'OG3'!U6+AKIS!U6</f>
        <v>0</v>
      </c>
    </row>
    <row r="7" spans="1:24">
      <c r="B7" s="93" t="s">
        <v>15</v>
      </c>
      <c r="C7" s="16" t="s">
        <v>13</v>
      </c>
      <c r="D7" s="11">
        <f>COUNTIF(D$11:H$16,1)</f>
        <v>0</v>
      </c>
      <c r="E7" s="12">
        <f>'OG1'!D7+'OG2'!D7+'OG3'!D7+AKIS!D7</f>
        <v>0</v>
      </c>
      <c r="F7" s="13">
        <f>35-E7</f>
        <v>35</v>
      </c>
      <c r="G7" s="14">
        <f>COUNTIF(D$11:H$16,1)*1</f>
        <v>0</v>
      </c>
      <c r="H7" s="15">
        <f>'OG1'!G7+'OG2'!G7+'OG3'!G7+AKIS!G7</f>
        <v>0</v>
      </c>
      <c r="I7" s="93" t="s">
        <v>15</v>
      </c>
      <c r="J7" s="16" t="s">
        <v>13</v>
      </c>
      <c r="K7" s="17">
        <f>COUNTIF(K$11:O$16,1)</f>
        <v>0</v>
      </c>
      <c r="L7" s="18">
        <f>'OG1'!K7+'OG2'!K7+'OG3'!K7+AKIS!K7</f>
        <v>0</v>
      </c>
      <c r="M7" s="27">
        <f>35-L7</f>
        <v>35</v>
      </c>
      <c r="N7" s="20">
        <f>COUNTIF(K$11:O$16,1)*1</f>
        <v>0</v>
      </c>
      <c r="O7" s="21">
        <f>'OG1'!N7+'OG2'!N7+'OG3'!N7+AKIS!N7</f>
        <v>0</v>
      </c>
      <c r="P7" s="93" t="s">
        <v>15</v>
      </c>
      <c r="Q7" s="16" t="s">
        <v>13</v>
      </c>
      <c r="R7" s="22">
        <f>COUNTIF(R$11:V$16,1)</f>
        <v>0</v>
      </c>
      <c r="S7" s="23">
        <f>'OG1'!R7+'OG2'!R7+'OG3'!R7+AKIS!R7</f>
        <v>0</v>
      </c>
      <c r="T7" s="28">
        <f>35-S7</f>
        <v>35</v>
      </c>
      <c r="U7" s="25">
        <f>COUNTIF(R$11:V$16,1)*1</f>
        <v>0</v>
      </c>
      <c r="V7" s="26">
        <f>'OG1'!U7+'OG2'!U7+'OG3'!U7+AKIS!U7</f>
        <v>0</v>
      </c>
    </row>
    <row r="8" spans="1:24">
      <c r="B8" s="90"/>
      <c r="C8" s="90"/>
      <c r="D8" s="109" t="s">
        <v>16</v>
      </c>
      <c r="E8" s="110"/>
      <c r="F8" s="111"/>
      <c r="G8" s="29">
        <f>SUM(G5:G7)</f>
        <v>0</v>
      </c>
      <c r="H8" s="30">
        <f>SUM(H5:H7)</f>
        <v>0</v>
      </c>
      <c r="I8" s="123"/>
      <c r="J8" s="4"/>
      <c r="K8" s="112" t="s">
        <v>16</v>
      </c>
      <c r="L8" s="113"/>
      <c r="M8" s="114"/>
      <c r="N8" s="31">
        <f>SUM(N5:N7)</f>
        <v>0</v>
      </c>
      <c r="O8" s="32">
        <f>SUM(O5:O7)</f>
        <v>0</v>
      </c>
      <c r="P8" s="123"/>
      <c r="Q8" s="4"/>
      <c r="R8" s="115" t="s">
        <v>16</v>
      </c>
      <c r="S8" s="116"/>
      <c r="T8" s="117"/>
      <c r="U8" s="33">
        <f>SUM(U5:U7)</f>
        <v>0</v>
      </c>
      <c r="V8" s="34">
        <f>SUM(V5:V7)</f>
        <v>0</v>
      </c>
    </row>
    <row r="9" spans="1:24">
      <c r="D9" s="41"/>
      <c r="E9" s="41"/>
      <c r="F9" s="41"/>
      <c r="G9" s="42"/>
      <c r="H9" s="42"/>
      <c r="J9" s="43"/>
      <c r="K9" s="41"/>
      <c r="L9" s="41"/>
      <c r="M9" s="41"/>
      <c r="N9" s="42"/>
      <c r="O9" s="42"/>
      <c r="Q9" s="43"/>
      <c r="R9" s="41"/>
      <c r="S9" s="41"/>
      <c r="T9" s="41"/>
      <c r="U9" s="42"/>
    </row>
    <row r="10" spans="1:24" ht="15.75" customHeight="1">
      <c r="A10" s="44" t="s">
        <v>24</v>
      </c>
      <c r="B10" s="45" t="s">
        <v>18</v>
      </c>
      <c r="C10" s="46"/>
      <c r="D10" s="99" t="s">
        <v>138</v>
      </c>
      <c r="E10" s="100"/>
      <c r="F10" s="100"/>
      <c r="G10" s="100"/>
      <c r="H10" s="101"/>
      <c r="I10" s="46"/>
      <c r="J10" s="46"/>
      <c r="K10" s="103" t="s">
        <v>34</v>
      </c>
      <c r="L10" s="104"/>
      <c r="M10" s="104"/>
      <c r="N10" s="104"/>
      <c r="O10" s="105"/>
      <c r="P10" s="46"/>
      <c r="Q10" s="46"/>
      <c r="R10" s="102" t="s">
        <v>35</v>
      </c>
      <c r="S10" s="102"/>
      <c r="T10" s="102"/>
      <c r="U10" s="102"/>
      <c r="V10" s="102"/>
      <c r="X10" s="86" t="s">
        <v>19</v>
      </c>
    </row>
    <row r="11" spans="1:24" ht="43.2">
      <c r="A11" s="106" t="s">
        <v>32</v>
      </c>
      <c r="B11" s="49" t="s">
        <v>122</v>
      </c>
      <c r="C11" s="50"/>
      <c r="D11" s="51"/>
      <c r="E11" s="52"/>
      <c r="F11" s="52"/>
      <c r="G11" s="52"/>
      <c r="H11" s="53"/>
      <c r="I11" s="54"/>
      <c r="J11" s="54"/>
      <c r="K11" s="55"/>
      <c r="L11" s="56"/>
      <c r="M11" s="56"/>
      <c r="N11" s="56"/>
      <c r="O11" s="57"/>
      <c r="P11" s="54"/>
      <c r="Q11" s="54"/>
      <c r="R11" s="58"/>
      <c r="S11" s="59"/>
      <c r="T11" s="59"/>
      <c r="U11" s="59"/>
      <c r="V11" s="60"/>
      <c r="W11" s="88"/>
      <c r="X11" s="61">
        <f t="shared" ref="X11:X16" si="0">SUM(D11:H11,K11:O11,R11:V11)</f>
        <v>0</v>
      </c>
    </row>
    <row r="12" spans="1:24" ht="43.2">
      <c r="A12" s="107"/>
      <c r="B12" s="62" t="s">
        <v>123</v>
      </c>
      <c r="C12" s="50"/>
      <c r="D12" s="63"/>
      <c r="E12" s="64"/>
      <c r="F12" s="64"/>
      <c r="G12" s="64"/>
      <c r="H12" s="65"/>
      <c r="I12" s="54"/>
      <c r="J12" s="54"/>
      <c r="K12" s="66"/>
      <c r="L12" s="67"/>
      <c r="M12" s="67"/>
      <c r="N12" s="67"/>
      <c r="O12" s="68"/>
      <c r="P12" s="54"/>
      <c r="Q12" s="54"/>
      <c r="R12" s="69"/>
      <c r="S12" s="70"/>
      <c r="T12" s="70"/>
      <c r="U12" s="70"/>
      <c r="V12" s="71"/>
      <c r="W12" s="40"/>
      <c r="X12" s="61">
        <f t="shared" si="0"/>
        <v>0</v>
      </c>
    </row>
    <row r="13" spans="1:24" ht="57.6">
      <c r="A13" s="107"/>
      <c r="B13" s="62" t="s">
        <v>124</v>
      </c>
      <c r="C13" s="50"/>
      <c r="D13" s="63"/>
      <c r="E13" s="64"/>
      <c r="F13" s="64"/>
      <c r="G13" s="64"/>
      <c r="H13" s="65"/>
      <c r="I13" s="54"/>
      <c r="J13" s="54"/>
      <c r="K13" s="66"/>
      <c r="L13" s="67"/>
      <c r="M13" s="67"/>
      <c r="N13" s="67"/>
      <c r="O13" s="68"/>
      <c r="P13" s="54"/>
      <c r="Q13" s="54"/>
      <c r="R13" s="69"/>
      <c r="S13" s="70"/>
      <c r="T13" s="70"/>
      <c r="U13" s="70"/>
      <c r="V13" s="71"/>
      <c r="W13" s="40"/>
      <c r="X13" s="61">
        <f t="shared" si="0"/>
        <v>0</v>
      </c>
    </row>
    <row r="14" spans="1:24" ht="57.6">
      <c r="A14" s="107"/>
      <c r="B14" s="62" t="s">
        <v>125</v>
      </c>
      <c r="C14" s="50"/>
      <c r="D14" s="63"/>
      <c r="E14" s="64"/>
      <c r="F14" s="64"/>
      <c r="G14" s="64"/>
      <c r="H14" s="65"/>
      <c r="I14" s="54"/>
      <c r="J14" s="54"/>
      <c r="K14" s="66"/>
      <c r="L14" s="67"/>
      <c r="M14" s="67"/>
      <c r="N14" s="67"/>
      <c r="O14" s="68"/>
      <c r="P14" s="54"/>
      <c r="Q14" s="54"/>
      <c r="R14" s="69"/>
      <c r="S14" s="70"/>
      <c r="T14" s="70"/>
      <c r="U14" s="70"/>
      <c r="V14" s="71"/>
      <c r="W14" s="40"/>
      <c r="X14" s="61">
        <f t="shared" si="0"/>
        <v>0</v>
      </c>
    </row>
    <row r="15" spans="1:24" ht="43.2">
      <c r="A15" s="107"/>
      <c r="B15" s="62" t="s">
        <v>126</v>
      </c>
      <c r="C15" s="50"/>
      <c r="D15" s="63"/>
      <c r="E15" s="64"/>
      <c r="F15" s="64"/>
      <c r="G15" s="64"/>
      <c r="H15" s="65"/>
      <c r="I15" s="54"/>
      <c r="J15" s="54"/>
      <c r="K15" s="66"/>
      <c r="L15" s="67"/>
      <c r="M15" s="67"/>
      <c r="N15" s="67"/>
      <c r="O15" s="68"/>
      <c r="P15" s="54"/>
      <c r="Q15" s="54"/>
      <c r="R15" s="69"/>
      <c r="S15" s="70"/>
      <c r="T15" s="70"/>
      <c r="U15" s="70"/>
      <c r="V15" s="71"/>
      <c r="W15" s="40"/>
      <c r="X15" s="61">
        <f t="shared" si="0"/>
        <v>0</v>
      </c>
    </row>
    <row r="16" spans="1:24" ht="28.8">
      <c r="A16" s="108"/>
      <c r="B16" s="73" t="s">
        <v>127</v>
      </c>
      <c r="C16" s="50"/>
      <c r="D16" s="74"/>
      <c r="E16" s="75"/>
      <c r="F16" s="75"/>
      <c r="G16" s="75"/>
      <c r="H16" s="76"/>
      <c r="I16" s="54"/>
      <c r="J16" s="54"/>
      <c r="K16" s="77"/>
      <c r="L16" s="78"/>
      <c r="M16" s="78"/>
      <c r="N16" s="78"/>
      <c r="O16" s="79"/>
      <c r="P16" s="54"/>
      <c r="Q16" s="54"/>
      <c r="R16" s="80"/>
      <c r="S16" s="81"/>
      <c r="T16" s="81"/>
      <c r="U16" s="81"/>
      <c r="V16" s="82"/>
      <c r="W16" s="89"/>
      <c r="X16" s="83">
        <f t="shared" si="0"/>
        <v>0</v>
      </c>
    </row>
    <row r="17" spans="3:22">
      <c r="C17" s="40"/>
      <c r="D17" s="47"/>
      <c r="E17" s="47"/>
      <c r="F17" s="47"/>
      <c r="G17" s="47"/>
      <c r="H17" s="47"/>
      <c r="I17" s="124"/>
      <c r="J17" s="54"/>
      <c r="K17" s="47"/>
      <c r="L17" s="47"/>
      <c r="M17" s="47"/>
      <c r="N17" s="47"/>
      <c r="O17" s="47"/>
      <c r="P17" s="124"/>
      <c r="Q17" s="54"/>
      <c r="R17" s="47"/>
      <c r="S17" s="47"/>
      <c r="T17" s="47"/>
      <c r="U17" s="47"/>
      <c r="V17" s="47"/>
    </row>
    <row r="18" spans="3:22" hidden="1">
      <c r="C18" s="40"/>
      <c r="D18" s="36">
        <v>10</v>
      </c>
      <c r="J18" s="43"/>
      <c r="Q18" s="43"/>
    </row>
    <row r="19" spans="3:22" hidden="1">
      <c r="C19" s="40"/>
      <c r="D19" s="36">
        <v>5</v>
      </c>
      <c r="J19" s="43"/>
      <c r="Q19" s="43"/>
    </row>
    <row r="20" spans="3:22" hidden="1">
      <c r="C20" s="40"/>
      <c r="D20" s="36">
        <v>1</v>
      </c>
      <c r="J20" s="43"/>
      <c r="Q20" s="43"/>
    </row>
    <row r="21" spans="3:22">
      <c r="J21" s="43"/>
      <c r="Q21" s="43"/>
    </row>
    <row r="22" spans="3:22">
      <c r="J22" s="43"/>
      <c r="Q22" s="43"/>
    </row>
    <row r="23" spans="3:22">
      <c r="J23" s="43"/>
    </row>
    <row r="24" spans="3:22">
      <c r="J24" s="43"/>
    </row>
    <row r="25" spans="3:22">
      <c r="J25" s="43"/>
    </row>
    <row r="26" spans="3:22">
      <c r="J26" s="43"/>
    </row>
    <row r="27" spans="3:22">
      <c r="J27" s="43"/>
    </row>
    <row r="28" spans="3:22">
      <c r="J28" s="43"/>
    </row>
    <row r="29" spans="3:22">
      <c r="J29" s="43"/>
    </row>
    <row r="30" spans="3:22">
      <c r="J30" s="43"/>
    </row>
    <row r="31" spans="3:22">
      <c r="J31" s="43"/>
    </row>
  </sheetData>
  <sheetProtection algorithmName="SHA-512" hashValue="JT9CVV+Jw5T0UXjg4SBnbvVH5NJGC9Rh18nKdrTOyJh6J/NL7U0gu70I+N+zIne2aaEiJ+8ls3Vs9g6kMDJQQw==" saltValue="ByJIlPLO3m2TygDpTHbgCg==" spinCount="100000" sheet="1" objects="1" scenarios="1"/>
  <mergeCells count="9">
    <mergeCell ref="A11:A16"/>
    <mergeCell ref="A2:B2"/>
    <mergeCell ref="D2:T2"/>
    <mergeCell ref="D10:H10"/>
    <mergeCell ref="K10:O10"/>
    <mergeCell ref="R10:V10"/>
    <mergeCell ref="D8:F8"/>
    <mergeCell ref="K8:M8"/>
    <mergeCell ref="R8:T8"/>
  </mergeCells>
  <conditionalFormatting sqref="F9">
    <cfRule type="cellIs" dxfId="25" priority="107" operator="greaterThan">
      <formula>#REF!</formula>
    </cfRule>
  </conditionalFormatting>
  <conditionalFormatting sqref="X11:X16">
    <cfRule type="dataBar" priority="134">
      <dataBar>
        <cfvo type="min"/>
        <cfvo type="max"/>
        <color rgb="FF638EC6"/>
      </dataBar>
      <extLst>
        <ext xmlns:x14="http://schemas.microsoft.com/office/spreadsheetml/2009/9/main" uri="{B025F937-C7B1-47D3-B67F-A62EFF666E3E}">
          <x14:id>{E0BB55B7-0321-446D-8021-E03DA840243A}</x14:id>
        </ext>
      </extLst>
    </cfRule>
  </conditionalFormatting>
  <conditionalFormatting sqref="M9">
    <cfRule type="cellIs" dxfId="24" priority="139" operator="greaterThan">
      <formula>#REF!</formula>
    </cfRule>
  </conditionalFormatting>
  <conditionalFormatting sqref="T9">
    <cfRule type="cellIs" dxfId="23" priority="140" operator="greaterThan">
      <formula>#REF!</formula>
    </cfRule>
  </conditionalFormatting>
  <conditionalFormatting sqref="H8:I8">
    <cfRule type="cellIs" dxfId="22" priority="32" operator="greaterThan">
      <formula>120</formula>
    </cfRule>
  </conditionalFormatting>
  <conditionalFormatting sqref="O8:P8">
    <cfRule type="cellIs" dxfId="21" priority="31" operator="greaterThan">
      <formula>120</formula>
    </cfRule>
  </conditionalFormatting>
  <conditionalFormatting sqref="V8">
    <cfRule type="cellIs" dxfId="20" priority="30" operator="greaterThan">
      <formula>120</formula>
    </cfRule>
  </conditionalFormatting>
  <conditionalFormatting sqref="H8:I8 O8:P8 V8">
    <cfRule type="cellIs" dxfId="19" priority="25" operator="greaterThan">
      <formula>120</formula>
    </cfRule>
  </conditionalFormatting>
  <conditionalFormatting sqref="E5">
    <cfRule type="cellIs" dxfId="18" priority="18" operator="greaterThan">
      <formula>5</formula>
    </cfRule>
  </conditionalFormatting>
  <conditionalFormatting sqref="F6">
    <cfRule type="cellIs" dxfId="17" priority="17" operator="lessThan">
      <formula>0</formula>
    </cfRule>
  </conditionalFormatting>
  <conditionalFormatting sqref="E6">
    <cfRule type="cellIs" dxfId="16" priority="16" operator="greaterThan">
      <formula>7</formula>
    </cfRule>
  </conditionalFormatting>
  <conditionalFormatting sqref="F7">
    <cfRule type="cellIs" dxfId="15" priority="15" operator="lessThan">
      <formula>0</formula>
    </cfRule>
  </conditionalFormatting>
  <conditionalFormatting sqref="F5">
    <cfRule type="cellIs" dxfId="14" priority="14" operator="lessThan">
      <formula>0</formula>
    </cfRule>
  </conditionalFormatting>
  <conditionalFormatting sqref="E7">
    <cfRule type="cellIs" dxfId="13" priority="13" operator="greaterThan">
      <formula>35</formula>
    </cfRule>
  </conditionalFormatting>
  <conditionalFormatting sqref="L5">
    <cfRule type="cellIs" dxfId="12" priority="12" operator="greaterThan">
      <formula>5</formula>
    </cfRule>
  </conditionalFormatting>
  <conditionalFormatting sqref="L6">
    <cfRule type="cellIs" dxfId="11" priority="11" operator="greaterThan">
      <formula>7</formula>
    </cfRule>
  </conditionalFormatting>
  <conditionalFormatting sqref="M6">
    <cfRule type="cellIs" dxfId="10" priority="10" operator="lessThan">
      <formula>0</formula>
    </cfRule>
  </conditionalFormatting>
  <conditionalFormatting sqref="L7">
    <cfRule type="cellIs" dxfId="9" priority="9" operator="greaterThan">
      <formula>35</formula>
    </cfRule>
  </conditionalFormatting>
  <conditionalFormatting sqref="M7">
    <cfRule type="cellIs" dxfId="8" priority="8" operator="lessThan">
      <formula>0</formula>
    </cfRule>
  </conditionalFormatting>
  <conditionalFormatting sqref="M5">
    <cfRule type="cellIs" dxfId="7" priority="7" operator="lessThan">
      <formula>0</formula>
    </cfRule>
  </conditionalFormatting>
  <conditionalFormatting sqref="S5">
    <cfRule type="cellIs" dxfId="6" priority="6" operator="greaterThan">
      <formula>5</formula>
    </cfRule>
  </conditionalFormatting>
  <conditionalFormatting sqref="S6">
    <cfRule type="cellIs" dxfId="5" priority="5" operator="greaterThan">
      <formula>7</formula>
    </cfRule>
  </conditionalFormatting>
  <conditionalFormatting sqref="T6">
    <cfRule type="cellIs" dxfId="4" priority="4" operator="lessThan">
      <formula>0</formula>
    </cfRule>
  </conditionalFormatting>
  <conditionalFormatting sqref="S7">
    <cfRule type="cellIs" dxfId="3" priority="3" operator="greaterThan">
      <formula>35</formula>
    </cfRule>
  </conditionalFormatting>
  <conditionalFormatting sqref="T7">
    <cfRule type="cellIs" dxfId="2" priority="2" operator="lessThan">
      <formula>0</formula>
    </cfRule>
  </conditionalFormatting>
  <conditionalFormatting sqref="T5">
    <cfRule type="cellIs" dxfId="1" priority="1" operator="lessThan">
      <formula>0</formula>
    </cfRule>
  </conditionalFormatting>
  <dataValidations count="2">
    <dataValidation type="list" operator="equal" allowBlank="1" showInputMessage="1" showErrorMessage="1" sqref="Q11:Q16 J11:J16" xr:uid="{00000000-0002-0000-0300-000000000000}">
      <formula1>$K$5:$K$8</formula1>
    </dataValidation>
    <dataValidation type="list" operator="equal" allowBlank="1" showInputMessage="1" showErrorMessage="1" sqref="D11:I16 K11:P16 R11:V16" xr:uid="{00000000-0002-0000-0300-000001000000}">
      <formula1>$D$18:$D$20</formula1>
    </dataValidation>
  </dataValidations>
  <pageMargins left="0.7" right="0.7" top="0.75" bottom="0.75" header="0.3" footer="0.3"/>
  <pageSetup paperSize="0" orientation="portrait" horizontalDpi="4294967292" verticalDpi="4294967292"/>
  <extLst>
    <ext xmlns:x14="http://schemas.microsoft.com/office/spreadsheetml/2009/9/main" uri="{78C0D931-6437-407d-A8EE-F0AAD7539E65}">
      <x14:conditionalFormattings>
        <x14:conditionalFormatting xmlns:xm="http://schemas.microsoft.com/office/excel/2006/main">
          <x14:cfRule type="dataBar" id="{E0BB55B7-0321-446D-8021-E03DA840243A}">
            <x14:dataBar minLength="0" maxLength="100" gradient="0">
              <x14:cfvo type="autoMin"/>
              <x14:cfvo type="autoMax"/>
              <x14:negativeFillColor rgb="FFFF0000"/>
              <x14:axisColor rgb="FF000000"/>
            </x14:dataBar>
          </x14:cfRule>
          <xm:sqref>X11:X16</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F52"/>
  <sheetViews>
    <sheetView showGridLines="0" tabSelected="1" workbookViewId="0">
      <pane xSplit="2" ySplit="2" topLeftCell="C3" activePane="bottomRight" state="frozen"/>
      <selection pane="topRight" activeCell="C1" sqref="C1"/>
      <selection pane="bottomLeft" activeCell="A3" sqref="A3"/>
      <selection pane="bottomRight" activeCell="L42" sqref="L42"/>
    </sheetView>
  </sheetViews>
  <sheetFormatPr defaultColWidth="8.88671875" defaultRowHeight="14.4"/>
  <cols>
    <col min="1" max="1" width="8.88671875" style="130"/>
    <col min="2" max="3" width="8.88671875" style="152"/>
    <col min="4" max="6" width="10.109375" style="130" customWidth="1"/>
    <col min="7" max="16384" width="8.88671875" style="130"/>
  </cols>
  <sheetData>
    <row r="1" spans="1:6" ht="13.5" customHeight="1" thickBot="1">
      <c r="A1" s="125"/>
      <c r="B1" s="126"/>
      <c r="C1" s="163" t="s">
        <v>19</v>
      </c>
      <c r="D1" s="127" t="s">
        <v>33</v>
      </c>
      <c r="E1" s="128" t="s">
        <v>34</v>
      </c>
      <c r="F1" s="129" t="s">
        <v>35</v>
      </c>
    </row>
    <row r="2" spans="1:6" ht="13.5" customHeight="1" thickBot="1">
      <c r="B2" s="161"/>
      <c r="C2" s="164"/>
      <c r="D2" s="131">
        <f>SUM(D3:D52)</f>
        <v>0</v>
      </c>
      <c r="E2" s="132">
        <f>SUM(E3:E52)</f>
        <v>0</v>
      </c>
      <c r="F2" s="133">
        <f>SUM(F3:F52)</f>
        <v>0</v>
      </c>
    </row>
    <row r="3" spans="1:6" ht="13.5" customHeight="1">
      <c r="A3" s="134" t="s">
        <v>128</v>
      </c>
      <c r="B3" s="153" t="s">
        <v>36</v>
      </c>
      <c r="C3" s="160">
        <f>'OG1'!X11</f>
        <v>0</v>
      </c>
      <c r="D3" s="156">
        <f>SUM('OG1'!D11:H11)</f>
        <v>0</v>
      </c>
      <c r="E3" s="137">
        <f>SUM('OG1'!K11:O11)</f>
        <v>0</v>
      </c>
      <c r="F3" s="138">
        <f>SUM('OG1'!R11:V11)</f>
        <v>0</v>
      </c>
    </row>
    <row r="4" spans="1:6" ht="13.5" customHeight="1">
      <c r="A4" s="139"/>
      <c r="B4" s="154" t="s">
        <v>37</v>
      </c>
      <c r="C4" s="154">
        <f>'OG1'!X12</f>
        <v>0</v>
      </c>
      <c r="D4" s="157">
        <f>SUM('OG1'!D12:H12)</f>
        <v>0</v>
      </c>
      <c r="E4" s="142">
        <f>SUM('OG1'!K12:O12)</f>
        <v>0</v>
      </c>
      <c r="F4" s="143">
        <f>SUM('OG1'!R12:V12)</f>
        <v>0</v>
      </c>
    </row>
    <row r="5" spans="1:6" ht="13.5" customHeight="1">
      <c r="A5" s="139"/>
      <c r="B5" s="154" t="s">
        <v>38</v>
      </c>
      <c r="C5" s="154">
        <f>'OG1'!X13</f>
        <v>0</v>
      </c>
      <c r="D5" s="157">
        <f>SUM('OG1'!D13:H13)</f>
        <v>0</v>
      </c>
      <c r="E5" s="142">
        <f>SUM('OG1'!K13:O13)</f>
        <v>0</v>
      </c>
      <c r="F5" s="143">
        <f>SUM('OG1'!R13:V13)</f>
        <v>0</v>
      </c>
    </row>
    <row r="6" spans="1:6" ht="13.5" customHeight="1">
      <c r="A6" s="139"/>
      <c r="B6" s="154" t="s">
        <v>39</v>
      </c>
      <c r="C6" s="154">
        <f>'OG1'!X14</f>
        <v>0</v>
      </c>
      <c r="D6" s="157">
        <f>SUM('OG1'!D14:H14)</f>
        <v>0</v>
      </c>
      <c r="E6" s="142">
        <f>SUM('OG1'!K14:O14)</f>
        <v>0</v>
      </c>
      <c r="F6" s="143">
        <f>SUM('OG1'!R14:V14)</f>
        <v>0</v>
      </c>
    </row>
    <row r="7" spans="1:6" ht="13.5" customHeight="1">
      <c r="A7" s="139"/>
      <c r="B7" s="154" t="s">
        <v>40</v>
      </c>
      <c r="C7" s="154">
        <f>'OG1'!X15</f>
        <v>0</v>
      </c>
      <c r="D7" s="157">
        <f>SUM('OG1'!D15:H15)</f>
        <v>0</v>
      </c>
      <c r="E7" s="142">
        <f>SUM('OG1'!K15:O15)</f>
        <v>0</v>
      </c>
      <c r="F7" s="143">
        <f>SUM('OG1'!R15:V15)</f>
        <v>0</v>
      </c>
    </row>
    <row r="8" spans="1:6" ht="13.5" customHeight="1">
      <c r="A8" s="139"/>
      <c r="B8" s="154" t="s">
        <v>41</v>
      </c>
      <c r="C8" s="154">
        <f>'OG1'!X16</f>
        <v>0</v>
      </c>
      <c r="D8" s="157">
        <f>SUM('OG1'!D16:H16)</f>
        <v>0</v>
      </c>
      <c r="E8" s="142">
        <f>SUM('OG1'!K16:O16)</f>
        <v>0</v>
      </c>
      <c r="F8" s="143">
        <f>SUM('OG1'!R16:V16)</f>
        <v>0</v>
      </c>
    </row>
    <row r="9" spans="1:6" ht="13.5" customHeight="1">
      <c r="A9" s="139"/>
      <c r="B9" s="154" t="s">
        <v>42</v>
      </c>
      <c r="C9" s="154">
        <f>'OG1'!X17</f>
        <v>0</v>
      </c>
      <c r="D9" s="157">
        <f>SUM('OG1'!D17:H17)</f>
        <v>0</v>
      </c>
      <c r="E9" s="142">
        <f>SUM('OG1'!K17:O17)</f>
        <v>0</v>
      </c>
      <c r="F9" s="143">
        <f>SUM('OG1'!R17:V17)</f>
        <v>0</v>
      </c>
    </row>
    <row r="10" spans="1:6" ht="13.5" customHeight="1">
      <c r="A10" s="139"/>
      <c r="B10" s="154" t="s">
        <v>43</v>
      </c>
      <c r="C10" s="154">
        <f>'OG1'!X18</f>
        <v>0</v>
      </c>
      <c r="D10" s="157">
        <f>SUM('OG1'!D18:H18)</f>
        <v>0</v>
      </c>
      <c r="E10" s="142">
        <f>SUM('OG1'!K18:O18)</f>
        <v>0</v>
      </c>
      <c r="F10" s="143">
        <f>SUM('OG1'!R18:V18)</f>
        <v>0</v>
      </c>
    </row>
    <row r="11" spans="1:6" ht="13.5" customHeight="1">
      <c r="A11" s="139"/>
      <c r="B11" s="154" t="s">
        <v>44</v>
      </c>
      <c r="C11" s="154">
        <f>'OG1'!X19</f>
        <v>0</v>
      </c>
      <c r="D11" s="157">
        <f>SUM('OG1'!D19:H19)</f>
        <v>0</v>
      </c>
      <c r="E11" s="142">
        <f>SUM('OG1'!K19:O19)</f>
        <v>0</v>
      </c>
      <c r="F11" s="143">
        <f>SUM('OG1'!R19:V19)</f>
        <v>0</v>
      </c>
    </row>
    <row r="12" spans="1:6" ht="13.5" customHeight="1">
      <c r="A12" s="139"/>
      <c r="B12" s="154" t="s">
        <v>45</v>
      </c>
      <c r="C12" s="154">
        <f>'OG1'!X20</f>
        <v>0</v>
      </c>
      <c r="D12" s="157">
        <f>SUM('OG1'!D20:H20)</f>
        <v>0</v>
      </c>
      <c r="E12" s="142">
        <f>SUM('OG1'!K20:O20)</f>
        <v>0</v>
      </c>
      <c r="F12" s="143">
        <f>SUM('OG1'!R20:V20)</f>
        <v>0</v>
      </c>
    </row>
    <row r="13" spans="1:6" ht="13.5" customHeight="1">
      <c r="A13" s="139"/>
      <c r="B13" s="154" t="s">
        <v>46</v>
      </c>
      <c r="C13" s="154">
        <f>'OG1'!X21</f>
        <v>0</v>
      </c>
      <c r="D13" s="157">
        <f>SUM('OG1'!D21:H21)</f>
        <v>0</v>
      </c>
      <c r="E13" s="142">
        <f>SUM('OG1'!K21:O21)</f>
        <v>0</v>
      </c>
      <c r="F13" s="143">
        <f>SUM('OG1'!R21:V21)</f>
        <v>0</v>
      </c>
    </row>
    <row r="14" spans="1:6" ht="13.5" customHeight="1">
      <c r="A14" s="139"/>
      <c r="B14" s="154" t="s">
        <v>131</v>
      </c>
      <c r="C14" s="154">
        <f>'OG1'!X22</f>
        <v>0</v>
      </c>
      <c r="D14" s="157">
        <f>SUM('OG1'!D22:H22)</f>
        <v>0</v>
      </c>
      <c r="E14" s="142">
        <f>SUM('OG1'!K22:O22)</f>
        <v>0</v>
      </c>
      <c r="F14" s="143">
        <f>SUM('OG1'!R22:V22)</f>
        <v>0</v>
      </c>
    </row>
    <row r="15" spans="1:6" ht="13.5" customHeight="1">
      <c r="A15" s="139"/>
      <c r="B15" s="154" t="s">
        <v>132</v>
      </c>
      <c r="C15" s="154">
        <f>'OG1'!X23</f>
        <v>0</v>
      </c>
      <c r="D15" s="157">
        <f>SUM('OG1'!D23:H23)</f>
        <v>0</v>
      </c>
      <c r="E15" s="142">
        <f>SUM('OG1'!K23:O23)</f>
        <v>0</v>
      </c>
      <c r="F15" s="143">
        <f>SUM('OG1'!R23:V23)</f>
        <v>0</v>
      </c>
    </row>
    <row r="16" spans="1:6" ht="13.5" customHeight="1">
      <c r="A16" s="144"/>
      <c r="B16" s="155" t="s">
        <v>133</v>
      </c>
      <c r="C16" s="155">
        <f>'OG1'!X24</f>
        <v>0</v>
      </c>
      <c r="D16" s="158">
        <f>SUM('OG1'!D24:H24)</f>
        <v>0</v>
      </c>
      <c r="E16" s="147">
        <f>SUM('OG1'!K24:O24)</f>
        <v>0</v>
      </c>
      <c r="F16" s="148">
        <f>SUM('OG1'!R24:V24)</f>
        <v>0</v>
      </c>
    </row>
    <row r="17" spans="1:6" ht="13.5" customHeight="1">
      <c r="A17" s="162" t="s">
        <v>129</v>
      </c>
      <c r="B17" s="159" t="s">
        <v>47</v>
      </c>
      <c r="C17" s="159">
        <f>'OG2'!X11</f>
        <v>0</v>
      </c>
      <c r="D17" s="136">
        <f>SUM('OG2'!D11:H11)</f>
        <v>0</v>
      </c>
      <c r="E17" s="137">
        <f>SUM('OG2'!K11:O11)</f>
        <v>0</v>
      </c>
      <c r="F17" s="138">
        <f>SUM('OG2'!R11:V11)</f>
        <v>0</v>
      </c>
    </row>
    <row r="18" spans="1:6" ht="13.5" customHeight="1">
      <c r="A18" s="139"/>
      <c r="B18" s="140" t="s">
        <v>48</v>
      </c>
      <c r="C18" s="159">
        <f>'OG2'!X12</f>
        <v>0</v>
      </c>
      <c r="D18" s="141">
        <f>SUM('OG2'!D12:H12)</f>
        <v>0</v>
      </c>
      <c r="E18" s="142">
        <f>SUM('OG2'!K12:O12)</f>
        <v>0</v>
      </c>
      <c r="F18" s="143">
        <f>SUM('OG2'!R12:V12)</f>
        <v>0</v>
      </c>
    </row>
    <row r="19" spans="1:6" ht="13.5" customHeight="1">
      <c r="A19" s="139"/>
      <c r="B19" s="140" t="s">
        <v>49</v>
      </c>
      <c r="C19" s="159">
        <f>'OG2'!X13</f>
        <v>0</v>
      </c>
      <c r="D19" s="141">
        <f>SUM('OG2'!D13:H13)</f>
        <v>0</v>
      </c>
      <c r="E19" s="142">
        <f>SUM('OG2'!K13:O13)</f>
        <v>0</v>
      </c>
      <c r="F19" s="143">
        <f>SUM('OG2'!R13:V13)</f>
        <v>0</v>
      </c>
    </row>
    <row r="20" spans="1:6" ht="13.5" customHeight="1">
      <c r="A20" s="139"/>
      <c r="B20" s="140" t="s">
        <v>50</v>
      </c>
      <c r="C20" s="159">
        <f>'OG2'!X14</f>
        <v>0</v>
      </c>
      <c r="D20" s="141">
        <f>SUM('OG2'!D14:H14)</f>
        <v>0</v>
      </c>
      <c r="E20" s="142">
        <f>SUM('OG2'!K14:O14)</f>
        <v>0</v>
      </c>
      <c r="F20" s="143">
        <f>SUM('OG2'!R14:V14)</f>
        <v>0</v>
      </c>
    </row>
    <row r="21" spans="1:6" ht="13.5" customHeight="1">
      <c r="A21" s="139"/>
      <c r="B21" s="140" t="s">
        <v>51</v>
      </c>
      <c r="C21" s="159">
        <f>'OG2'!X15</f>
        <v>0</v>
      </c>
      <c r="D21" s="141">
        <f>SUM('OG2'!D15:H15)</f>
        <v>0</v>
      </c>
      <c r="E21" s="142">
        <f>SUM('OG2'!K15:O15)</f>
        <v>0</v>
      </c>
      <c r="F21" s="143">
        <f>SUM('OG2'!R15:V15)</f>
        <v>0</v>
      </c>
    </row>
    <row r="22" spans="1:6" ht="13.5" customHeight="1">
      <c r="A22" s="139"/>
      <c r="B22" s="140" t="s">
        <v>52</v>
      </c>
      <c r="C22" s="159">
        <f>'OG2'!X16</f>
        <v>0</v>
      </c>
      <c r="D22" s="141">
        <f>SUM('OG2'!D16:H16)</f>
        <v>0</v>
      </c>
      <c r="E22" s="142">
        <f>SUM('OG2'!K16:O16)</f>
        <v>0</v>
      </c>
      <c r="F22" s="143">
        <f>SUM('OG2'!R16:V16)</f>
        <v>0</v>
      </c>
    </row>
    <row r="23" spans="1:6" ht="13.5" customHeight="1">
      <c r="A23" s="139"/>
      <c r="B23" s="140" t="s">
        <v>53</v>
      </c>
      <c r="C23" s="159">
        <f>'OG2'!X17</f>
        <v>0</v>
      </c>
      <c r="D23" s="141">
        <f>SUM('OG2'!D17:H17)</f>
        <v>0</v>
      </c>
      <c r="E23" s="142">
        <f>SUM('OG2'!K17:O17)</f>
        <v>0</v>
      </c>
      <c r="F23" s="143">
        <f>SUM('OG2'!R17:V17)</f>
        <v>0</v>
      </c>
    </row>
    <row r="24" spans="1:6" ht="13.5" customHeight="1">
      <c r="A24" s="139"/>
      <c r="B24" s="140" t="s">
        <v>54</v>
      </c>
      <c r="C24" s="159">
        <f>'OG2'!X18</f>
        <v>0</v>
      </c>
      <c r="D24" s="141">
        <f>SUM('OG2'!D18:H18)</f>
        <v>0</v>
      </c>
      <c r="E24" s="142">
        <f>SUM('OG2'!K18:O18)</f>
        <v>0</v>
      </c>
      <c r="F24" s="143">
        <f>SUM('OG2'!R18:V18)</f>
        <v>0</v>
      </c>
    </row>
    <row r="25" spans="1:6" ht="13.5" customHeight="1">
      <c r="A25" s="139"/>
      <c r="B25" s="140" t="s">
        <v>55</v>
      </c>
      <c r="C25" s="159">
        <f>'OG2'!X19</f>
        <v>0</v>
      </c>
      <c r="D25" s="141">
        <f>SUM('OG2'!D19:H19)</f>
        <v>0</v>
      </c>
      <c r="E25" s="142">
        <f>SUM('OG2'!K19:O19)</f>
        <v>0</v>
      </c>
      <c r="F25" s="143">
        <f>SUM('OG2'!R19:V19)</f>
        <v>0</v>
      </c>
    </row>
    <row r="26" spans="1:6" ht="13.5" customHeight="1">
      <c r="A26" s="139"/>
      <c r="B26" s="140" t="s">
        <v>56</v>
      </c>
      <c r="C26" s="159">
        <f>'OG2'!X20</f>
        <v>0</v>
      </c>
      <c r="D26" s="141">
        <f>SUM('OG2'!D20:H20)</f>
        <v>0</v>
      </c>
      <c r="E26" s="142">
        <f>SUM('OG2'!K20:O20)</f>
        <v>0</v>
      </c>
      <c r="F26" s="143">
        <f>SUM('OG2'!R20:V20)</f>
        <v>0</v>
      </c>
    </row>
    <row r="27" spans="1:6" ht="13.5" customHeight="1">
      <c r="A27" s="139"/>
      <c r="B27" s="140" t="s">
        <v>57</v>
      </c>
      <c r="C27" s="159">
        <f>'OG2'!X21</f>
        <v>0</v>
      </c>
      <c r="D27" s="141">
        <f>SUM('OG2'!D21:H21)</f>
        <v>0</v>
      </c>
      <c r="E27" s="142">
        <f>SUM('OG2'!K21:O21)</f>
        <v>0</v>
      </c>
      <c r="F27" s="143">
        <f>SUM('OG2'!R21:V21)</f>
        <v>0</v>
      </c>
    </row>
    <row r="28" spans="1:6" ht="13.5" customHeight="1">
      <c r="A28" s="139"/>
      <c r="B28" s="140" t="s">
        <v>58</v>
      </c>
      <c r="C28" s="159">
        <f>'OG2'!X22</f>
        <v>0</v>
      </c>
      <c r="D28" s="141">
        <f>SUM('OG2'!D22:H22)</f>
        <v>0</v>
      </c>
      <c r="E28" s="142">
        <f>SUM('OG2'!K22:O22)</f>
        <v>0</v>
      </c>
      <c r="F28" s="143">
        <f>SUM('OG2'!R22:V22)</f>
        <v>0</v>
      </c>
    </row>
    <row r="29" spans="1:6" ht="13.5" customHeight="1">
      <c r="A29" s="139"/>
      <c r="B29" s="140" t="s">
        <v>59</v>
      </c>
      <c r="C29" s="159">
        <f>'OG2'!X23</f>
        <v>0</v>
      </c>
      <c r="D29" s="141">
        <f>SUM('OG2'!D23:H23)</f>
        <v>0</v>
      </c>
      <c r="E29" s="142">
        <f>SUM('OG2'!K23:O23)</f>
        <v>0</v>
      </c>
      <c r="F29" s="143">
        <f>SUM('OG2'!R23:V23)</f>
        <v>0</v>
      </c>
    </row>
    <row r="30" spans="1:6" ht="13.5" customHeight="1">
      <c r="A30" s="139"/>
      <c r="B30" s="140" t="s">
        <v>134</v>
      </c>
      <c r="C30" s="159">
        <f>'OG2'!X24</f>
        <v>0</v>
      </c>
      <c r="D30" s="141">
        <f>SUM('OG2'!D24:H24)</f>
        <v>0</v>
      </c>
      <c r="E30" s="142">
        <f>SUM('OG2'!K24:O24)</f>
        <v>0</v>
      </c>
      <c r="F30" s="143">
        <f>SUM('OG2'!R24:V24)</f>
        <v>0</v>
      </c>
    </row>
    <row r="31" spans="1:6" ht="13.5" customHeight="1">
      <c r="A31" s="139"/>
      <c r="B31" s="140" t="s">
        <v>135</v>
      </c>
      <c r="C31" s="159">
        <f>'OG2'!X25</f>
        <v>0</v>
      </c>
      <c r="D31" s="141">
        <f>SUM('OG2'!D25:H25)</f>
        <v>0</v>
      </c>
      <c r="E31" s="142">
        <f>SUM('OG2'!K25:O25)</f>
        <v>0</v>
      </c>
      <c r="F31" s="143">
        <f>SUM('OG2'!R25:V25)</f>
        <v>0</v>
      </c>
    </row>
    <row r="32" spans="1:6" ht="13.5" customHeight="1">
      <c r="A32" s="144"/>
      <c r="B32" s="145" t="s">
        <v>136</v>
      </c>
      <c r="C32" s="159">
        <f>'OG2'!X26</f>
        <v>0</v>
      </c>
      <c r="D32" s="146">
        <f>SUM('OG2'!D26:H26)</f>
        <v>0</v>
      </c>
      <c r="E32" s="147">
        <f>SUM('OG2'!K26:O26)</f>
        <v>0</v>
      </c>
      <c r="F32" s="148">
        <f>SUM('OG2'!R26:V26)</f>
        <v>0</v>
      </c>
    </row>
    <row r="33" spans="1:6" ht="13.5" customHeight="1">
      <c r="A33" s="134" t="s">
        <v>130</v>
      </c>
      <c r="B33" s="135" t="s">
        <v>60</v>
      </c>
      <c r="C33" s="135">
        <f>'OG3'!X11</f>
        <v>0</v>
      </c>
      <c r="D33" s="149">
        <f>SUM('OG3'!D11:H11)</f>
        <v>0</v>
      </c>
      <c r="E33" s="150">
        <f>SUM('OG3'!K11:O11)</f>
        <v>0</v>
      </c>
      <c r="F33" s="151">
        <f>SUM('OG3'!R11:V11)</f>
        <v>0</v>
      </c>
    </row>
    <row r="34" spans="1:6" ht="13.5" customHeight="1">
      <c r="A34" s="139"/>
      <c r="B34" s="140" t="s">
        <v>61</v>
      </c>
      <c r="C34" s="140">
        <f>'OG3'!X12</f>
        <v>0</v>
      </c>
      <c r="D34" s="141">
        <f>SUM('OG3'!D12:H12)</f>
        <v>0</v>
      </c>
      <c r="E34" s="142">
        <f>SUM('OG3'!K12:O12)</f>
        <v>0</v>
      </c>
      <c r="F34" s="143">
        <f>SUM('OG3'!R12:V12)</f>
        <v>0</v>
      </c>
    </row>
    <row r="35" spans="1:6" ht="13.5" customHeight="1">
      <c r="A35" s="139"/>
      <c r="B35" s="140" t="s">
        <v>62</v>
      </c>
      <c r="C35" s="140">
        <f>'OG3'!X13</f>
        <v>0</v>
      </c>
      <c r="D35" s="141">
        <f>SUM('OG3'!D13:H13)</f>
        <v>0</v>
      </c>
      <c r="E35" s="142">
        <f>SUM('OG3'!K13:O13)</f>
        <v>0</v>
      </c>
      <c r="F35" s="143">
        <f>SUM('OG3'!R13:V13)</f>
        <v>0</v>
      </c>
    </row>
    <row r="36" spans="1:6" ht="13.5" customHeight="1">
      <c r="A36" s="139"/>
      <c r="B36" s="140" t="s">
        <v>63</v>
      </c>
      <c r="C36" s="140">
        <f>'OG3'!X14</f>
        <v>0</v>
      </c>
      <c r="D36" s="141">
        <f>SUM('OG3'!D14:H14)</f>
        <v>0</v>
      </c>
      <c r="E36" s="142">
        <f>SUM('OG3'!K14:O14)</f>
        <v>0</v>
      </c>
      <c r="F36" s="143">
        <f>SUM('OG3'!R14:V14)</f>
        <v>0</v>
      </c>
    </row>
    <row r="37" spans="1:6" ht="13.5" customHeight="1">
      <c r="A37" s="139"/>
      <c r="B37" s="140" t="s">
        <v>64</v>
      </c>
      <c r="C37" s="140">
        <f>'OG3'!X15</f>
        <v>0</v>
      </c>
      <c r="D37" s="141">
        <f>SUM('OG3'!D15:H15)</f>
        <v>0</v>
      </c>
      <c r="E37" s="142">
        <f>SUM('OG3'!K15:O15)</f>
        <v>0</v>
      </c>
      <c r="F37" s="143">
        <f>SUM('OG3'!R15:V15)</f>
        <v>0</v>
      </c>
    </row>
    <row r="38" spans="1:6" ht="13.5" customHeight="1">
      <c r="A38" s="139"/>
      <c r="B38" s="140" t="s">
        <v>65</v>
      </c>
      <c r="C38" s="140">
        <f>'OG3'!X16</f>
        <v>0</v>
      </c>
      <c r="D38" s="141">
        <f>SUM('OG3'!D16:H16)</f>
        <v>0</v>
      </c>
      <c r="E38" s="142">
        <f>SUM('OG3'!K16:O16)</f>
        <v>0</v>
      </c>
      <c r="F38" s="143">
        <f>SUM('OG3'!R16:V16)</f>
        <v>0</v>
      </c>
    </row>
    <row r="39" spans="1:6" ht="13.5" customHeight="1">
      <c r="A39" s="139"/>
      <c r="B39" s="140" t="s">
        <v>66</v>
      </c>
      <c r="C39" s="140">
        <f>'OG3'!X17</f>
        <v>0</v>
      </c>
      <c r="D39" s="141">
        <f>SUM('OG3'!D17:H17)</f>
        <v>0</v>
      </c>
      <c r="E39" s="142">
        <f>SUM('OG3'!K17:O17)</f>
        <v>0</v>
      </c>
      <c r="F39" s="143">
        <f>SUM('OG3'!R17:V17)</f>
        <v>0</v>
      </c>
    </row>
    <row r="40" spans="1:6" ht="13.5" customHeight="1">
      <c r="A40" s="139"/>
      <c r="B40" s="140" t="s">
        <v>67</v>
      </c>
      <c r="C40" s="140">
        <f>'OG3'!X18</f>
        <v>0</v>
      </c>
      <c r="D40" s="141">
        <f>SUM('OG3'!D18:H18)</f>
        <v>0</v>
      </c>
      <c r="E40" s="142">
        <f>SUM('OG3'!K18:O18)</f>
        <v>0</v>
      </c>
      <c r="F40" s="143">
        <f>SUM('OG3'!R18:V18)</f>
        <v>0</v>
      </c>
    </row>
    <row r="41" spans="1:6" ht="13.5" customHeight="1">
      <c r="A41" s="139"/>
      <c r="B41" s="140" t="s">
        <v>68</v>
      </c>
      <c r="C41" s="140">
        <f>'OG3'!X19</f>
        <v>0</v>
      </c>
      <c r="D41" s="141">
        <f>SUM('OG3'!D19:H19)</f>
        <v>0</v>
      </c>
      <c r="E41" s="142">
        <f>SUM('OG3'!K19:O19)</f>
        <v>0</v>
      </c>
      <c r="F41" s="143">
        <f>SUM('OG3'!R19:V19)</f>
        <v>0</v>
      </c>
    </row>
    <row r="42" spans="1:6" ht="13.5" customHeight="1">
      <c r="A42" s="139"/>
      <c r="B42" s="140" t="s">
        <v>69</v>
      </c>
      <c r="C42" s="140">
        <f>'OG3'!X20</f>
        <v>0</v>
      </c>
      <c r="D42" s="141">
        <f>SUM('OG3'!D20:H20)</f>
        <v>0</v>
      </c>
      <c r="E42" s="142">
        <f>SUM('OG3'!K20:O20)</f>
        <v>0</v>
      </c>
      <c r="F42" s="143">
        <f>SUM('OG3'!R20:V20)</f>
        <v>0</v>
      </c>
    </row>
    <row r="43" spans="1:6" ht="13.5" customHeight="1">
      <c r="A43" s="139"/>
      <c r="B43" s="140" t="s">
        <v>70</v>
      </c>
      <c r="C43" s="140">
        <f>'OG3'!X21</f>
        <v>0</v>
      </c>
      <c r="D43" s="141">
        <f>SUM('OG3'!D21:H21)</f>
        <v>0</v>
      </c>
      <c r="E43" s="142">
        <f>SUM('OG3'!K21:O21)</f>
        <v>0</v>
      </c>
      <c r="F43" s="143">
        <f>SUM('OG3'!R21:V21)</f>
        <v>0</v>
      </c>
    </row>
    <row r="44" spans="1:6" ht="13.5" customHeight="1">
      <c r="A44" s="139"/>
      <c r="B44" s="140" t="s">
        <v>71</v>
      </c>
      <c r="C44" s="140">
        <f>'OG3'!X22</f>
        <v>0</v>
      </c>
      <c r="D44" s="141">
        <f>SUM('OG3'!D22:H22)</f>
        <v>0</v>
      </c>
      <c r="E44" s="142">
        <f>SUM('OG3'!K22:O22)</f>
        <v>0</v>
      </c>
      <c r="F44" s="143">
        <f>SUM('OG3'!R22:V22)</f>
        <v>0</v>
      </c>
    </row>
    <row r="45" spans="1:6" ht="13.5" customHeight="1">
      <c r="A45" s="139"/>
      <c r="B45" s="140" t="s">
        <v>72</v>
      </c>
      <c r="C45" s="140">
        <f>'OG3'!X23</f>
        <v>0</v>
      </c>
      <c r="D45" s="141">
        <f>SUM('OG3'!D23:H23)</f>
        <v>0</v>
      </c>
      <c r="E45" s="142">
        <f>SUM('OG3'!K23:O23)</f>
        <v>0</v>
      </c>
      <c r="F45" s="143">
        <f>SUM('OG3'!R23:V23)</f>
        <v>0</v>
      </c>
    </row>
    <row r="46" spans="1:6" ht="13.5" customHeight="1">
      <c r="A46" s="144"/>
      <c r="B46" s="145" t="s">
        <v>73</v>
      </c>
      <c r="C46" s="145">
        <f>'OG3'!X24</f>
        <v>0</v>
      </c>
      <c r="D46" s="146">
        <f>SUM('OG3'!D24:H24)</f>
        <v>0</v>
      </c>
      <c r="E46" s="147">
        <f>SUM('OG3'!K24:O24)</f>
        <v>0</v>
      </c>
      <c r="F46" s="148">
        <f>SUM('OG3'!R24:V24)</f>
        <v>0</v>
      </c>
    </row>
    <row r="47" spans="1:6" ht="13.5" customHeight="1">
      <c r="A47" s="134" t="s">
        <v>32</v>
      </c>
      <c r="B47" s="135" t="s">
        <v>74</v>
      </c>
      <c r="C47" s="135">
        <f>AKIS!X11</f>
        <v>0</v>
      </c>
      <c r="D47" s="149">
        <f>SUM(AKIS!D11:H11)</f>
        <v>0</v>
      </c>
      <c r="E47" s="150">
        <f>SUM(AKIS!K11:O11)</f>
        <v>0</v>
      </c>
      <c r="F47" s="151">
        <f>SUM(AKIS!R11:V11)</f>
        <v>0</v>
      </c>
    </row>
    <row r="48" spans="1:6" ht="13.5" customHeight="1">
      <c r="A48" s="139"/>
      <c r="B48" s="140" t="s">
        <v>75</v>
      </c>
      <c r="C48" s="140">
        <f>AKIS!X12</f>
        <v>0</v>
      </c>
      <c r="D48" s="141">
        <f>SUM(AKIS!D12:H12)</f>
        <v>0</v>
      </c>
      <c r="E48" s="142">
        <f>SUM(AKIS!K12:O12)</f>
        <v>0</v>
      </c>
      <c r="F48" s="143">
        <f>SUM(AKIS!R12:V12)</f>
        <v>0</v>
      </c>
    </row>
    <row r="49" spans="1:6" ht="13.5" customHeight="1">
      <c r="A49" s="139"/>
      <c r="B49" s="140" t="s">
        <v>76</v>
      </c>
      <c r="C49" s="140">
        <f>AKIS!X13</f>
        <v>0</v>
      </c>
      <c r="D49" s="141">
        <f>SUM(AKIS!D13:H13)</f>
        <v>0</v>
      </c>
      <c r="E49" s="142">
        <f>SUM(AKIS!K13:O13)</f>
        <v>0</v>
      </c>
      <c r="F49" s="143">
        <f>SUM(AKIS!R13:V13)</f>
        <v>0</v>
      </c>
    </row>
    <row r="50" spans="1:6" ht="13.5" customHeight="1">
      <c r="A50" s="139"/>
      <c r="B50" s="140" t="s">
        <v>77</v>
      </c>
      <c r="C50" s="140">
        <f>AKIS!X14</f>
        <v>0</v>
      </c>
      <c r="D50" s="141">
        <f>SUM(AKIS!D14:H14)</f>
        <v>0</v>
      </c>
      <c r="E50" s="142">
        <f>SUM(AKIS!K14:O14)</f>
        <v>0</v>
      </c>
      <c r="F50" s="143">
        <f>SUM(AKIS!R14:V14)</f>
        <v>0</v>
      </c>
    </row>
    <row r="51" spans="1:6" ht="13.5" customHeight="1">
      <c r="A51" s="139"/>
      <c r="B51" s="140" t="s">
        <v>78</v>
      </c>
      <c r="C51" s="140">
        <f>AKIS!X15</f>
        <v>0</v>
      </c>
      <c r="D51" s="141">
        <f>SUM(AKIS!D15:H15)</f>
        <v>0</v>
      </c>
      <c r="E51" s="142">
        <f>SUM(AKIS!K15:O15)</f>
        <v>0</v>
      </c>
      <c r="F51" s="143">
        <f>SUM(AKIS!R15:V15)</f>
        <v>0</v>
      </c>
    </row>
    <row r="52" spans="1:6" ht="13.5" customHeight="1">
      <c r="A52" s="144"/>
      <c r="B52" s="145" t="s">
        <v>79</v>
      </c>
      <c r="C52" s="145">
        <f>AKIS!X16</f>
        <v>0</v>
      </c>
      <c r="D52" s="146">
        <f>SUM(AKIS!D16:H16)</f>
        <v>0</v>
      </c>
      <c r="E52" s="147">
        <f>SUM(AKIS!K16:O16)</f>
        <v>0</v>
      </c>
      <c r="F52" s="148">
        <f>SUM(AKIS!R16:V16)</f>
        <v>0</v>
      </c>
    </row>
  </sheetData>
  <sheetProtection algorithmName="SHA-512" hashValue="kHGgus7sDn2apd+2UCTkWHfNi8NF4YCFGK3LzpBgjXNPSun/xV2YdoilQorUdBdJMtE8gf1it4ij3BdYTNKxKg==" saltValue="jnFRyWCW9YDs4BL5zWOxkA==" spinCount="100000" sheet="1" objects="1" scenarios="1"/>
  <mergeCells count="5">
    <mergeCell ref="C1:C2"/>
    <mergeCell ref="A33:A46"/>
    <mergeCell ref="A47:A52"/>
    <mergeCell ref="A17:A32"/>
    <mergeCell ref="A3:A16"/>
  </mergeCells>
  <conditionalFormatting sqref="D2:F2">
    <cfRule type="cellIs" dxfId="0" priority="1" operator="greaterThan">
      <formula>120</formula>
    </cfRule>
  </conditionalFormatting>
  <pageMargins left="0.7" right="0.7" top="0.75" bottom="0.75" header="0.3" footer="0.3"/>
  <pageSetup paperSize="9" orientation="portrait" horizontalDpi="360" verticalDpi="36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OG1</vt:lpstr>
      <vt:lpstr>OG2</vt:lpstr>
      <vt:lpstr>OG3</vt:lpstr>
      <vt:lpstr>AKIS</vt:lpstr>
      <vt:lpstr>Grafici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Giampiero Mazzocchi</cp:lastModifiedBy>
  <cp:revision/>
  <dcterms:created xsi:type="dcterms:W3CDTF">2020-09-30T12:42:31Z</dcterms:created>
  <dcterms:modified xsi:type="dcterms:W3CDTF">2021-05-10T09:53:18Z</dcterms:modified>
  <cp:category/>
  <cp:contentStatus/>
</cp:coreProperties>
</file>